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DASTORAGE\Doc Compartido Contabilidad\NUEVA CARPETA\estados financieros\2026\JUNIO DIGECOG 2026\"/>
    </mc:Choice>
  </mc:AlternateContent>
  <bookViews>
    <workbookView xWindow="0" yWindow="0" windowWidth="28800" windowHeight="12210"/>
  </bookViews>
  <sheets>
    <sheet name="Estado Comparativo ARREGLO" sheetId="1" r:id="rId1"/>
  </sheets>
  <definedNames>
    <definedName name="_xlnm.Print_Area" localSheetId="0">'Estado Comparativo ARREGLO'!$A$1:$N$43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G17" i="1"/>
  <c r="I16" i="1"/>
  <c r="G16" i="1"/>
  <c r="I15" i="1"/>
  <c r="G15" i="1"/>
  <c r="I14" i="1"/>
  <c r="G14" i="1"/>
  <c r="I13" i="1"/>
  <c r="G13" i="1"/>
  <c r="I12" i="1"/>
  <c r="E12" i="1"/>
  <c r="G12" i="1" s="1"/>
  <c r="C12" i="1"/>
  <c r="I11" i="1"/>
  <c r="I10" i="1"/>
  <c r="I8" i="1" s="1"/>
  <c r="I18" i="1" s="1"/>
  <c r="I9" i="1"/>
  <c r="G9" i="1"/>
  <c r="E8" i="1"/>
  <c r="G8" i="1" s="1"/>
  <c r="G18" i="1" s="1"/>
  <c r="C8" i="1"/>
  <c r="C18" i="1" s="1"/>
  <c r="E18" i="1" l="1"/>
</calcChain>
</file>

<file path=xl/sharedStrings.xml><?xml version="1.0" encoding="utf-8"?>
<sst xmlns="http://schemas.openxmlformats.org/spreadsheetml/2006/main" count="27" uniqueCount="27">
  <si>
    <t xml:space="preserve">Estado de Comparación de los Importes Presupuestados y Realizados </t>
  </si>
  <si>
    <t>Durante el Año Terminado el 30 de junio de 2026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</si>
  <si>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</si>
  <si>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</si>
  <si>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</si>
  <si>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</si>
  <si>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</si>
  <si>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 (C=B/A)</t>
  </si>
  <si>
    <t>Variación (D=A-B)</t>
  </si>
  <si>
    <t>Ingresos totales</t>
  </si>
  <si>
    <t xml:space="preserve"> </t>
  </si>
  <si>
    <t>Contribuciones Sociales</t>
  </si>
  <si>
    <t>Transferencias Aporte Gobierno Central por medio al Ministerio de Trabajo</t>
  </si>
  <si>
    <t>Venta de Servicios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</si>
  <si>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</si>
  <si>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</si>
  <si>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</si>
  <si>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</si>
  <si>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</si>
  <si>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Bienes muebles, inmuebles e intangibles</t>
  </si>
  <si>
    <r>
      <rPr>
        <b/>
        <sz val="18"/>
        <color rgb="FF231F20"/>
        <rFont val="Times New Roman"/>
        <family val="1"/>
      </rPr>
      <t>Resultado financiero (1-2)</t>
    </r>
  </si>
  <si>
    <t>Elías Báez de los Santos</t>
  </si>
  <si>
    <t>Director General</t>
  </si>
  <si>
    <t>Almeyra C. Sarmiento</t>
  </si>
  <si>
    <t>Fatima Scroggins</t>
  </si>
  <si>
    <t xml:space="preserve"> Dirección Financiera </t>
  </si>
  <si>
    <t xml:space="preserve">       Contadora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</si>
</sst>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231F20"/>
      <name val="Times New Roman"/>
      <family val="1"/>
    </font>
    <font>
      <b/>
      <sz val="11"/>
      <color rgb="FF231F20"/>
      <name val="Times New Roman"/>
      <family val="1"/>
    </font>
    <font>
      <b/>
      <sz val="18"/>
      <name val="Times New Roman"/>
      <family val="1"/>
    </font>
    <font>
      <b/>
      <sz val="14"/>
      <color rgb="FF000000"/>
      <name val="Times New Roman"/>
      <family val="1"/>
    </font>
    <font>
      <b/>
      <sz val="11"/>
      <name val="Times New Roman"/>
      <family val="1"/>
    </font>
    <font>
      <b/>
      <sz val="18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Times New Roman"/>
      <family val="2"/>
    </font>
    <font>
      <sz val="18"/>
      <color rgb="FF000000"/>
      <name val="Times New Roman"/>
      <family val="2"/>
    </font>
    <font>
      <sz val="18"/>
      <name val="Times New Roman"/>
      <family val="1"/>
    </font>
    <font>
      <b/>
      <sz val="20"/>
      <color theme="1"/>
      <name val="Calibri"/>
      <family val="2"/>
      <scheme val="minor"/>
    </font>
    <font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</cellStyleXfs>
  <cellXfs count="50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164" fontId="6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/>
    <xf numFmtId="43" fontId="11" fillId="0" borderId="0" xfId="1" applyFont="1" applyFill="1"/>
    <xf numFmtId="0" fontId="5" fillId="0" borderId="0" xfId="0" applyFont="1" applyAlignment="1">
      <alignment horizontal="left" vertical="center" wrapText="1"/>
    </xf>
    <xf numFmtId="164" fontId="12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3" fontId="5" fillId="0" borderId="0" xfId="1" applyFont="1" applyFill="1" applyBorder="1" applyAlignment="1">
      <alignment horizontal="center" vertical="top" wrapText="1"/>
    </xf>
    <xf numFmtId="9" fontId="5" fillId="0" borderId="0" xfId="2" applyFont="1" applyFill="1" applyBorder="1" applyAlignment="1">
      <alignment horizontal="center" vertical="top" wrapText="1"/>
    </xf>
    <xf numFmtId="43" fontId="0" fillId="0" borderId="0" xfId="0" applyNumberFormat="1"/>
    <xf numFmtId="165" fontId="13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43" fontId="14" fillId="0" borderId="0" xfId="1" applyFont="1" applyFill="1" applyBorder="1" applyAlignment="1">
      <alignment horizontal="center" vertical="top" wrapText="1"/>
    </xf>
    <xf numFmtId="9" fontId="14" fillId="0" borderId="0" xfId="2" applyFont="1" applyFill="1" applyBorder="1" applyAlignment="1">
      <alignment horizontal="center" vertical="top" wrapText="1"/>
    </xf>
    <xf numFmtId="166" fontId="0" fillId="0" borderId="0" xfId="0" applyNumberFormat="1"/>
    <xf numFmtId="43" fontId="0" fillId="0" borderId="0" xfId="1" applyFont="1"/>
    <xf numFmtId="165" fontId="13" fillId="0" borderId="0" xfId="0" applyNumberFormat="1" applyFont="1" applyFill="1" applyAlignment="1">
      <alignment horizontal="left" vertical="top" wrapText="1"/>
    </xf>
    <xf numFmtId="43" fontId="0" fillId="0" borderId="0" xfId="0" applyNumberFormat="1" applyBorder="1"/>
    <xf numFmtId="166" fontId="0" fillId="0" borderId="0" xfId="0" applyNumberFormat="1" applyBorder="1"/>
    <xf numFmtId="43" fontId="0" fillId="0" borderId="0" xfId="1" applyFont="1" applyFill="1"/>
    <xf numFmtId="43" fontId="0" fillId="0" borderId="0" xfId="1" quotePrefix="1" applyFont="1" applyBorder="1"/>
    <xf numFmtId="43" fontId="15" fillId="0" borderId="0" xfId="1" applyFont="1" applyBorder="1" applyAlignment="1">
      <alignment horizontal="right"/>
    </xf>
    <xf numFmtId="43" fontId="2" fillId="0" borderId="0" xfId="0" applyNumberFormat="1" applyFont="1"/>
    <xf numFmtId="43" fontId="2" fillId="0" borderId="0" xfId="1" applyFont="1" applyFill="1" applyBorder="1" applyAlignment="1">
      <alignment horizontal="right"/>
    </xf>
    <xf numFmtId="43" fontId="14" fillId="0" borderId="1" xfId="1" applyFont="1" applyFill="1" applyBorder="1" applyAlignment="1">
      <alignment horizontal="center" vertical="top" wrapText="1"/>
    </xf>
    <xf numFmtId="43" fontId="16" fillId="0" borderId="1" xfId="1" applyFont="1" applyFill="1" applyBorder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43" fontId="5" fillId="0" borderId="2" xfId="1" applyFont="1" applyFill="1" applyBorder="1" applyAlignment="1">
      <alignment horizontal="center" vertical="center" wrapText="1"/>
    </xf>
    <xf numFmtId="43" fontId="5" fillId="0" borderId="0" xfId="1" applyFont="1" applyFill="1" applyBorder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0" fontId="0" fillId="0" borderId="0" xfId="0" applyBorder="1"/>
    <xf numFmtId="0" fontId="18" fillId="0" borderId="0" xfId="0" applyFont="1"/>
    <xf numFmtId="43" fontId="0" fillId="0" borderId="0" xfId="1" applyFont="1" applyBorder="1"/>
    <xf numFmtId="0" fontId="10" fillId="0" borderId="0" xfId="0" applyFont="1"/>
    <xf numFmtId="0" fontId="7" fillId="2" borderId="0" xfId="3" applyFont="1" applyFill="1" applyAlignment="1">
      <alignment horizontal="center"/>
    </xf>
    <xf numFmtId="0" fontId="20" fillId="2" borderId="0" xfId="3" applyFont="1" applyFill="1" applyAlignment="1">
      <alignment horizontal="center"/>
    </xf>
    <xf numFmtId="0" fontId="21" fillId="0" borderId="0" xfId="0" applyFont="1"/>
    <xf numFmtId="43" fontId="2" fillId="0" borderId="0" xfId="1" applyFont="1" applyBorder="1"/>
    <xf numFmtId="0" fontId="22" fillId="0" borderId="0" xfId="0" applyFont="1"/>
    <xf numFmtId="0" fontId="7" fillId="2" borderId="0" xfId="3" applyFont="1" applyFill="1" applyAlignment="1">
      <alignment horizontal="center"/>
    </xf>
    <xf numFmtId="0" fontId="20" fillId="2" borderId="0" xfId="3" applyFont="1" applyFill="1" applyAlignment="1">
      <alignment horizontal="center"/>
    </xf>
  </cellXfs>
  <cellStyles count="4">
    <cellStyle name="Millares" xfId="1" builtinId="3"/>
    <cellStyle name="Normal" xfId="0" builtinId="0"/>
    <cellStyle name="Normal 5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874213</xdr:colOff>
      <xdr:row>3</xdr:row>
      <xdr:rowOff>138961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64738" cy="996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topLeftCell="A8" zoomScale="73" zoomScaleNormal="73" workbookViewId="0">
      <selection activeCell="I32" sqref="I32"/>
    </sheetView>
  </sheetViews>
  <sheetFormatPr baseColWidth="10" defaultRowHeight="15" x14ac:dyDescent="0.25"/>
  <cols>
    <col min="1" max="1" width="5.85546875" bestFit="1" customWidth="1"/>
    <col min="2" max="2" width="41.7109375" customWidth="1"/>
    <col min="3" max="3" width="28.28515625" customWidth="1"/>
    <col min="4" max="4" width="1" customWidth="1"/>
    <col min="5" max="5" width="27.7109375" customWidth="1"/>
    <col min="6" max="6" width="1" customWidth="1"/>
    <col min="7" max="7" width="16.42578125" customWidth="1"/>
    <col min="8" max="8" width="2.140625" customWidth="1"/>
    <col min="9" max="9" width="32.7109375" customWidth="1"/>
    <col min="10" max="10" width="1.7109375" hidden="1" customWidth="1"/>
    <col min="11" max="14" width="11.42578125" hidden="1" customWidth="1"/>
    <col min="15" max="15" width="26" customWidth="1"/>
    <col min="16" max="16" width="28.7109375" customWidth="1"/>
    <col min="17" max="17" width="23.28515625" customWidth="1"/>
  </cols>
  <sheetData>
    <row r="1" spans="1:23" ht="22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Q1" s="3"/>
    </row>
    <row r="2" spans="1:23" ht="22.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2"/>
      <c r="K2" s="2"/>
    </row>
    <row r="3" spans="1:23" ht="22.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2"/>
      <c r="K3" s="2"/>
      <c r="O3" s="4"/>
      <c r="P3" s="5"/>
    </row>
    <row r="4" spans="1:23" ht="22.5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7"/>
      <c r="K4" s="7"/>
      <c r="O4" s="8"/>
    </row>
    <row r="5" spans="1:23" ht="22.5" x14ac:dyDescent="0.25">
      <c r="A5" s="9"/>
      <c r="B5" s="9"/>
      <c r="C5" s="9"/>
      <c r="D5" s="9"/>
      <c r="E5" s="9"/>
      <c r="F5" s="9"/>
      <c r="G5" s="9"/>
      <c r="H5" s="9"/>
      <c r="I5" s="9"/>
      <c r="J5" s="7"/>
      <c r="K5" s="7"/>
      <c r="O5" s="8"/>
    </row>
    <row r="6" spans="1:23" ht="22.5" x14ac:dyDescent="0.3">
      <c r="A6" s="6"/>
      <c r="B6" s="6"/>
      <c r="C6" s="6"/>
      <c r="D6" s="6"/>
      <c r="E6" s="6"/>
      <c r="F6" s="6"/>
      <c r="G6" s="6"/>
      <c r="H6" s="6"/>
      <c r="I6" s="6"/>
      <c r="J6" s="7"/>
      <c r="K6" s="7"/>
      <c r="O6" s="4"/>
      <c r="P6" s="10"/>
      <c r="Q6" s="11"/>
    </row>
    <row r="7" spans="1:23" ht="69" customHeight="1" x14ac:dyDescent="0.25">
      <c r="A7" s="12" t="s">
        <v>4</v>
      </c>
      <c r="B7" s="12"/>
      <c r="C7" s="3" t="s">
        <v>5</v>
      </c>
      <c r="D7" s="3"/>
      <c r="E7" s="3" t="s">
        <v>6</v>
      </c>
      <c r="F7" s="3"/>
      <c r="G7" s="3" t="s">
        <v>7</v>
      </c>
      <c r="H7" s="3"/>
      <c r="I7" s="3" t="s">
        <v>8</v>
      </c>
    </row>
    <row r="8" spans="1:23" ht="22.5" x14ac:dyDescent="0.25">
      <c r="A8" s="13">
        <v>1</v>
      </c>
      <c r="B8" s="14" t="s">
        <v>9</v>
      </c>
      <c r="C8" s="15">
        <f>+C9+C10+C11</f>
        <v>855215029.23000002</v>
      </c>
      <c r="D8" s="15"/>
      <c r="E8" s="15">
        <f>+E9+E10+E11</f>
        <v>248693128.34</v>
      </c>
      <c r="F8" s="15"/>
      <c r="G8" s="16">
        <f>+E8/C8</f>
        <v>0.29079602186588432</v>
      </c>
      <c r="H8" s="16"/>
      <c r="I8" s="15">
        <f>SUM(I9:I10)</f>
        <v>605309976.61000001</v>
      </c>
      <c r="P8" s="17"/>
      <c r="W8" t="s">
        <v>10</v>
      </c>
    </row>
    <row r="9" spans="1:23" ht="23.25" x14ac:dyDescent="0.25">
      <c r="A9" s="18">
        <v>1.2</v>
      </c>
      <c r="B9" s="19" t="s">
        <v>11</v>
      </c>
      <c r="C9" s="20">
        <v>647529015.32000005</v>
      </c>
      <c r="D9" s="20"/>
      <c r="E9" s="20">
        <v>248693128.34</v>
      </c>
      <c r="F9" s="20"/>
      <c r="G9" s="21">
        <f t="shared" ref="G9:G16" si="0">+E9/C9</f>
        <v>0.38406484104360827</v>
      </c>
      <c r="H9" s="16"/>
      <c r="I9" s="20">
        <f>+C9-E9</f>
        <v>398835886.98000002</v>
      </c>
      <c r="P9" s="22"/>
    </row>
    <row r="10" spans="1:23" ht="69.75" x14ac:dyDescent="0.25">
      <c r="A10" s="18">
        <v>1.4</v>
      </c>
      <c r="B10" s="19" t="s">
        <v>12</v>
      </c>
      <c r="C10" s="20">
        <v>206474089.63</v>
      </c>
      <c r="D10" s="20"/>
      <c r="E10" s="20">
        <v>0</v>
      </c>
      <c r="F10" s="20"/>
      <c r="G10" s="21"/>
      <c r="H10" s="21"/>
      <c r="I10" s="20">
        <f>+C10-E10</f>
        <v>206474089.63</v>
      </c>
      <c r="P10" s="23"/>
    </row>
    <row r="11" spans="1:23" ht="23.25" x14ac:dyDescent="0.25">
      <c r="A11" s="24"/>
      <c r="B11" s="19" t="s">
        <v>13</v>
      </c>
      <c r="C11" s="20">
        <v>1211924.28</v>
      </c>
      <c r="D11" s="20"/>
      <c r="E11" s="20">
        <v>0</v>
      </c>
      <c r="F11" s="20"/>
      <c r="G11" s="21"/>
      <c r="H11" s="21"/>
      <c r="I11" s="20">
        <f>+C11-E11</f>
        <v>1211924.28</v>
      </c>
      <c r="P11" s="23"/>
    </row>
    <row r="12" spans="1:23" ht="22.5" x14ac:dyDescent="0.25">
      <c r="A12" s="13">
        <v>2</v>
      </c>
      <c r="B12" s="14" t="s">
        <v>14</v>
      </c>
      <c r="C12" s="15">
        <f>SUM(C13:C17)</f>
        <v>1487432366.23</v>
      </c>
      <c r="D12" s="15"/>
      <c r="E12" s="15">
        <f>SUM(E13:E17)</f>
        <v>293932052.51000005</v>
      </c>
      <c r="F12" s="15"/>
      <c r="G12" s="16">
        <f t="shared" si="0"/>
        <v>0.19761036480266403</v>
      </c>
      <c r="H12" s="16"/>
      <c r="I12" s="15">
        <f>SUM(I13:I17)</f>
        <v>1193500313.72</v>
      </c>
      <c r="O12" s="17"/>
    </row>
    <row r="13" spans="1:23" ht="46.5" x14ac:dyDescent="0.25">
      <c r="A13" s="18">
        <v>2.1</v>
      </c>
      <c r="B13" s="19" t="s">
        <v>15</v>
      </c>
      <c r="C13" s="20">
        <v>336364811</v>
      </c>
      <c r="D13" s="20"/>
      <c r="E13" s="20">
        <v>169364776.06999999</v>
      </c>
      <c r="F13" s="20"/>
      <c r="G13" s="21">
        <f t="shared" si="0"/>
        <v>0.50351514347319759</v>
      </c>
      <c r="H13" s="21"/>
      <c r="I13" s="20">
        <f>+C13-E13</f>
        <v>167000034.93000001</v>
      </c>
      <c r="O13" s="17"/>
      <c r="P13" s="25"/>
      <c r="Q13" s="26"/>
    </row>
    <row r="14" spans="1:23" ht="23.25" x14ac:dyDescent="0.25">
      <c r="A14" s="18">
        <v>2.2000000000000002</v>
      </c>
      <c r="B14" s="19" t="s">
        <v>16</v>
      </c>
      <c r="C14" s="20">
        <v>379983872</v>
      </c>
      <c r="D14" s="20"/>
      <c r="E14" s="20">
        <v>99846488.680000007</v>
      </c>
      <c r="F14" s="20"/>
      <c r="G14" s="21">
        <f t="shared" si="0"/>
        <v>0.26276506988170278</v>
      </c>
      <c r="H14" s="21"/>
      <c r="I14" s="20">
        <f>+C14-E14</f>
        <v>280137383.31999999</v>
      </c>
      <c r="O14" s="27"/>
      <c r="P14" s="25"/>
      <c r="Q14" s="28"/>
    </row>
    <row r="15" spans="1:23" ht="26.25" x14ac:dyDescent="0.4">
      <c r="A15" s="18">
        <v>2.2999999999999998</v>
      </c>
      <c r="B15" s="19" t="s">
        <v>17</v>
      </c>
      <c r="C15" s="20">
        <v>55227112</v>
      </c>
      <c r="D15" s="20"/>
      <c r="E15" s="20">
        <v>14262814.67</v>
      </c>
      <c r="F15" s="20"/>
      <c r="G15" s="21">
        <f t="shared" si="0"/>
        <v>0.25825747813863598</v>
      </c>
      <c r="H15" s="21"/>
      <c r="I15" s="20">
        <f>+C15-E15</f>
        <v>40964297.329999998</v>
      </c>
      <c r="O15" s="22"/>
      <c r="P15" s="29"/>
      <c r="Q15" s="26"/>
    </row>
    <row r="16" spans="1:23" ht="23.25" x14ac:dyDescent="0.25">
      <c r="A16" s="18">
        <v>2.4</v>
      </c>
      <c r="B16" s="19" t="s">
        <v>18</v>
      </c>
      <c r="C16" s="20">
        <v>3311924.28</v>
      </c>
      <c r="D16" s="20"/>
      <c r="E16" s="20">
        <v>2415774.1</v>
      </c>
      <c r="F16" s="20"/>
      <c r="G16" s="21">
        <f t="shared" si="0"/>
        <v>0.7294170686776692</v>
      </c>
      <c r="H16" s="21"/>
      <c r="I16" s="20">
        <f>+C16-E16</f>
        <v>896150.1799999997</v>
      </c>
      <c r="O16" s="30"/>
      <c r="P16" s="31"/>
      <c r="Q16" s="31"/>
      <c r="R16" s="31"/>
      <c r="S16" s="31"/>
    </row>
    <row r="17" spans="1:19" ht="46.5" x14ac:dyDescent="0.25">
      <c r="A17" s="18">
        <v>2.6</v>
      </c>
      <c r="B17" s="19" t="s">
        <v>19</v>
      </c>
      <c r="C17" s="32">
        <v>712544646.95000005</v>
      </c>
      <c r="D17" s="20"/>
      <c r="E17" s="33">
        <v>8042198.9900000002</v>
      </c>
      <c r="F17" s="20"/>
      <c r="G17" s="21">
        <f>+E17/C17</f>
        <v>1.128658958343747E-2</v>
      </c>
      <c r="H17" s="21"/>
      <c r="I17" s="32">
        <f>+C17-E17</f>
        <v>704502447.96000004</v>
      </c>
      <c r="O17" s="30"/>
      <c r="P17" s="31"/>
      <c r="Q17" s="31"/>
      <c r="R17" s="31"/>
      <c r="S17" s="31"/>
    </row>
    <row r="18" spans="1:19" ht="24" thickBot="1" x14ac:dyDescent="0.3">
      <c r="A18" s="34"/>
      <c r="B18" s="35" t="s">
        <v>20</v>
      </c>
      <c r="C18" s="36">
        <f>+C8-C12</f>
        <v>-632217337</v>
      </c>
      <c r="D18" s="37"/>
      <c r="E18" s="36">
        <f>+E8-E12</f>
        <v>-45238924.170000046</v>
      </c>
      <c r="F18" s="37"/>
      <c r="G18" s="38">
        <f>+G8-G12</f>
        <v>9.3185657063220295E-2</v>
      </c>
      <c r="H18" s="38"/>
      <c r="I18" s="36">
        <f>+I8-I12</f>
        <v>-588190337.11000001</v>
      </c>
      <c r="P18" s="39"/>
      <c r="Q18" s="26"/>
    </row>
    <row r="19" spans="1:19" ht="16.5" thickTop="1" x14ac:dyDescent="0.25">
      <c r="A19" s="40"/>
      <c r="B19" s="40"/>
      <c r="C19" s="40"/>
      <c r="D19" s="40"/>
      <c r="E19" s="40"/>
      <c r="F19" s="40"/>
      <c r="G19" s="40"/>
      <c r="H19" s="40"/>
      <c r="I19" s="40"/>
      <c r="P19" s="25"/>
      <c r="Q19" s="41"/>
    </row>
    <row r="20" spans="1:19" ht="15.75" x14ac:dyDescent="0.25">
      <c r="A20" s="40"/>
      <c r="B20" s="40"/>
      <c r="C20" s="40"/>
      <c r="D20" s="40"/>
      <c r="E20" s="40"/>
      <c r="F20" s="40"/>
      <c r="G20" s="40"/>
      <c r="H20" s="40"/>
      <c r="I20" s="40"/>
      <c r="P20" s="25"/>
      <c r="Q20" s="39"/>
    </row>
    <row r="21" spans="1:19" ht="15.75" x14ac:dyDescent="0.25">
      <c r="A21" s="40"/>
      <c r="B21" s="42"/>
      <c r="C21" s="42"/>
      <c r="D21" s="42"/>
      <c r="E21" s="42"/>
      <c r="F21" s="42"/>
      <c r="G21" s="42"/>
      <c r="H21" s="42"/>
      <c r="I21" s="42"/>
      <c r="P21" s="25"/>
      <c r="Q21" s="39"/>
    </row>
    <row r="22" spans="1:19" ht="15.75" x14ac:dyDescent="0.25">
      <c r="A22" s="40"/>
      <c r="B22" s="42"/>
      <c r="C22" s="42"/>
      <c r="D22" s="42"/>
      <c r="E22" s="42"/>
      <c r="F22" s="42"/>
      <c r="G22" s="42"/>
      <c r="H22" s="42"/>
      <c r="I22" s="42"/>
      <c r="P22" s="17"/>
    </row>
    <row r="23" spans="1:19" ht="15.75" x14ac:dyDescent="0.25">
      <c r="A23" s="40"/>
      <c r="B23" s="40"/>
      <c r="C23" s="40"/>
      <c r="D23" s="40"/>
      <c r="E23" s="40"/>
      <c r="F23" s="40"/>
      <c r="G23" s="40"/>
      <c r="H23" s="40"/>
      <c r="I23" s="40"/>
      <c r="P23" s="17"/>
    </row>
    <row r="24" spans="1:19" ht="15.75" x14ac:dyDescent="0.25">
      <c r="A24" s="40"/>
      <c r="B24" s="40"/>
      <c r="C24" s="40"/>
      <c r="D24" s="40"/>
      <c r="E24" s="40"/>
      <c r="F24" s="40"/>
      <c r="G24" s="40"/>
      <c r="H24" s="40"/>
      <c r="I24" s="40"/>
      <c r="P24" s="17"/>
    </row>
    <row r="25" spans="1:19" ht="15.75" x14ac:dyDescent="0.25">
      <c r="A25" s="40"/>
      <c r="B25" s="40"/>
      <c r="C25" s="40"/>
      <c r="D25" s="40"/>
      <c r="E25" s="40"/>
      <c r="F25" s="40"/>
      <c r="G25" s="40"/>
      <c r="H25" s="40"/>
      <c r="I25" s="40"/>
      <c r="P25" s="17"/>
    </row>
    <row r="28" spans="1:19" x14ac:dyDescent="0.25">
      <c r="C28" s="43" t="s">
        <v>21</v>
      </c>
      <c r="D28" s="43"/>
      <c r="E28" s="43"/>
      <c r="F28" s="43"/>
    </row>
    <row r="29" spans="1:19" x14ac:dyDescent="0.25">
      <c r="C29" s="44" t="s">
        <v>22</v>
      </c>
      <c r="D29" s="44"/>
      <c r="E29" s="44"/>
      <c r="F29" s="44"/>
    </row>
    <row r="30" spans="1:19" x14ac:dyDescent="0.25">
      <c r="C30" s="45"/>
    </row>
    <row r="31" spans="1:19" x14ac:dyDescent="0.25">
      <c r="E31" s="46"/>
    </row>
    <row r="33" spans="2:7" x14ac:dyDescent="0.25">
      <c r="B33" s="47"/>
    </row>
    <row r="34" spans="2:7" x14ac:dyDescent="0.25">
      <c r="B34" s="48" t="s">
        <v>23</v>
      </c>
      <c r="G34" s="45" t="s">
        <v>24</v>
      </c>
    </row>
    <row r="35" spans="2:7" x14ac:dyDescent="0.25">
      <c r="B35" s="49" t="s">
        <v>25</v>
      </c>
      <c r="G35" s="47" t="s">
        <v>26</v>
      </c>
    </row>
  </sheetData>
  <mergeCells count="8">
    <mergeCell ref="C28:F28"/>
    <mergeCell ref="C29:F29"/>
    <mergeCell ref="A1:I1"/>
    <mergeCell ref="A2:I2"/>
    <mergeCell ref="A3:I3"/>
    <mergeCell ref="A4:I4"/>
    <mergeCell ref="A6:I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  <colBreaks count="1" manualBreakCount="1">
    <brk id="9" max="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Comparativo ARREGLO</vt:lpstr>
      <vt:lpstr>'Estado Comparativo ARREGLO'!Área_de_impresión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Maria Elisa Scroggins Ubri</dc:creator>
  <cp:lastModifiedBy>Fatima Maria Elisa Scroggins Ubri</cp:lastModifiedBy>
  <dcterms:created xsi:type="dcterms:W3CDTF">2026-07-13T18:56:26Z</dcterms:created>
  <dcterms:modified xsi:type="dcterms:W3CDTF">2026-07-13T18:57:24Z</dcterms:modified>
</cp:coreProperties>
</file>