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ina.ramirez\Desktop\ESTADISTICA\ESTADISTICAS 2026\ENERO-MARZO 2026\"/>
    </mc:Choice>
  </mc:AlternateContent>
  <bookViews>
    <workbookView xWindow="0" yWindow="0" windowWidth="28800" windowHeight="12435" firstSheet="4" activeTab="4"/>
  </bookViews>
  <sheets>
    <sheet name="Asistencias Brindadas" sheetId="1" r:id="rId1"/>
    <sheet name="Asistencias por Oficinas" sheetId="2" r:id="rId2"/>
    <sheet name="Quejas y Reclamaciones por Seg." sheetId="3" r:id="rId3"/>
    <sheet name="Reclamaciones por Oficinas" sheetId="4" r:id="rId4"/>
    <sheet name="Quejas por Causas en Seguros" sheetId="5" r:id="rId5"/>
    <sheet name="Asesorias Medicas" sheetId="6" r:id="rId6"/>
    <sheet name="DOD" sheetId="7" r:id="rId7"/>
    <sheet name="PROMOCION" sheetId="8" r:id="rId8"/>
    <sheet name="Asistencias brindadas por gener" sheetId="9" r:id="rId9"/>
    <sheet name="MONITOREO POR OFICINA" sheetId="11" r:id="rId10"/>
  </sheets>
  <definedNames>
    <definedName name="_xlnm._FilterDatabase" localSheetId="1" hidden="1">'Asistencias por Oficinas'!$A$17:$E$42</definedName>
    <definedName name="_xlnm._FilterDatabase" localSheetId="9" hidden="1">'MONITOREO POR OFICINA'!$Q$18:$R$33</definedName>
    <definedName name="_xlnm._FilterDatabase" localSheetId="4" hidden="1">'Quejas por Causas en Seguros'!#REF!</definedName>
    <definedName name="_xlnm._FilterDatabase" localSheetId="3" hidden="1">'Reclamaciones por Oficinas'!$A$16:$E$41</definedName>
    <definedName name="_xlnm.Print_Area" localSheetId="5">'Asesorias Medicas'!$A$7:$L$20</definedName>
    <definedName name="_xlnm.Print_Area" localSheetId="9">'MONITOREO POR OFICINA'!$C$2:$N$34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4" i="5" l="1"/>
  <c r="F75" i="5"/>
  <c r="F76" i="5"/>
  <c r="F77" i="5"/>
  <c r="F78" i="5"/>
  <c r="F79" i="5"/>
  <c r="F80" i="5"/>
  <c r="F81" i="5"/>
  <c r="F56" i="5"/>
  <c r="F57" i="5"/>
  <c r="F58" i="5"/>
  <c r="F59" i="5"/>
  <c r="F60" i="5"/>
  <c r="F61" i="5"/>
  <c r="F62" i="5"/>
  <c r="F63" i="5"/>
  <c r="F64" i="5"/>
  <c r="F65" i="5"/>
  <c r="F66" i="5"/>
  <c r="F67" i="5"/>
  <c r="F68" i="5"/>
  <c r="F31" i="5"/>
  <c r="F32" i="5"/>
  <c r="F33" i="5"/>
  <c r="F34" i="5"/>
  <c r="F35" i="5"/>
  <c r="F36" i="5"/>
  <c r="F37" i="5"/>
  <c r="F38" i="5"/>
  <c r="F39" i="5"/>
  <c r="F40" i="5"/>
  <c r="F41" i="5"/>
  <c r="F42" i="5"/>
  <c r="F43" i="5"/>
  <c r="F44" i="5"/>
  <c r="F45" i="5"/>
  <c r="F46" i="5"/>
  <c r="F47" i="5"/>
  <c r="F48" i="5"/>
  <c r="F49" i="5"/>
  <c r="F16" i="5"/>
  <c r="F17" i="5"/>
  <c r="F18" i="5"/>
  <c r="F19" i="5"/>
  <c r="F20" i="5"/>
  <c r="F21" i="5"/>
  <c r="F22" i="5"/>
  <c r="F23" i="5"/>
  <c r="F24" i="5"/>
  <c r="F25" i="5"/>
  <c r="F15" i="5"/>
  <c r="D26" i="5"/>
  <c r="C26" i="5"/>
  <c r="F26" i="5"/>
  <c r="E26" i="5"/>
  <c r="F73" i="5" l="1"/>
  <c r="F55" i="5"/>
  <c r="F50" i="5"/>
  <c r="F30" i="5"/>
  <c r="E82" i="5" l="1"/>
  <c r="D82" i="5"/>
  <c r="C82" i="5"/>
  <c r="E69" i="5"/>
  <c r="D69" i="5"/>
  <c r="C69" i="5"/>
  <c r="E51" i="5"/>
  <c r="D51" i="5"/>
  <c r="C51" i="5"/>
  <c r="F82" i="5"/>
  <c r="F69" i="5"/>
  <c r="C83" i="5" l="1"/>
  <c r="D83" i="5"/>
  <c r="E83" i="5"/>
  <c r="C25" i="8"/>
  <c r="B25" i="8"/>
  <c r="E22" i="8"/>
  <c r="E17" i="8"/>
  <c r="E18" i="8"/>
  <c r="E19" i="8"/>
  <c r="E20" i="8"/>
  <c r="E21" i="8"/>
  <c r="E23" i="8"/>
  <c r="E24" i="8"/>
  <c r="E16" i="8"/>
  <c r="D25" i="8"/>
  <c r="C20" i="9"/>
  <c r="B20" i="9"/>
  <c r="E19" i="9"/>
  <c r="E18" i="9"/>
  <c r="D20" i="9"/>
  <c r="E19" i="7"/>
  <c r="E20" i="7"/>
  <c r="E18" i="7"/>
  <c r="F18" i="6"/>
  <c r="D17" i="6"/>
  <c r="I18" i="6"/>
  <c r="I17" i="6"/>
  <c r="H18" i="6"/>
  <c r="H17" i="6"/>
  <c r="G18" i="6"/>
  <c r="G17" i="6"/>
  <c r="F17" i="6"/>
  <c r="E18" i="6"/>
  <c r="E17" i="6"/>
  <c r="D18" i="6"/>
  <c r="C18" i="6"/>
  <c r="C17" i="6"/>
  <c r="C19" i="6"/>
  <c r="B18" i="6"/>
  <c r="B17" i="6"/>
  <c r="J40" i="6"/>
  <c r="I40" i="6"/>
  <c r="H40" i="6"/>
  <c r="G40" i="6"/>
  <c r="F40" i="6"/>
  <c r="E40" i="6"/>
  <c r="D40" i="6"/>
  <c r="C40" i="6"/>
  <c r="B40" i="6"/>
  <c r="K39" i="6"/>
  <c r="J39" i="6"/>
  <c r="L39" i="6" s="1"/>
  <c r="K38" i="6"/>
  <c r="L38" i="6" s="1"/>
  <c r="L40" i="6" s="1"/>
  <c r="J38" i="6"/>
  <c r="L33" i="6"/>
  <c r="K33" i="6"/>
  <c r="J33" i="6"/>
  <c r="I33" i="6"/>
  <c r="H33" i="6"/>
  <c r="G33" i="6"/>
  <c r="F33" i="6"/>
  <c r="E33" i="6"/>
  <c r="D33" i="6"/>
  <c r="C33" i="6"/>
  <c r="B33" i="6"/>
  <c r="I26" i="6"/>
  <c r="H26" i="6"/>
  <c r="G26" i="6"/>
  <c r="F26" i="6"/>
  <c r="E26" i="6"/>
  <c r="D26" i="6"/>
  <c r="C26" i="6"/>
  <c r="B26" i="6"/>
  <c r="K25" i="6"/>
  <c r="J25" i="6"/>
  <c r="L25" i="6" s="1"/>
  <c r="K24" i="6"/>
  <c r="K26" i="6" s="1"/>
  <c r="J24" i="6"/>
  <c r="J26" i="6" s="1"/>
  <c r="B40" i="4"/>
  <c r="C40" i="4"/>
  <c r="E18" i="4"/>
  <c r="E19" i="4"/>
  <c r="E20" i="4"/>
  <c r="E21" i="4"/>
  <c r="E22" i="4"/>
  <c r="E23" i="4"/>
  <c r="E24" i="4"/>
  <c r="E25" i="4"/>
  <c r="E26" i="4"/>
  <c r="E27" i="4"/>
  <c r="E28" i="4"/>
  <c r="E29" i="4"/>
  <c r="E30" i="4"/>
  <c r="E31" i="4"/>
  <c r="E32" i="4"/>
  <c r="E33" i="4"/>
  <c r="E34" i="4"/>
  <c r="E35" i="4"/>
  <c r="E36" i="4"/>
  <c r="E37" i="4"/>
  <c r="E38" i="4"/>
  <c r="E39" i="4"/>
  <c r="E17" i="4"/>
  <c r="D40" i="4"/>
  <c r="E16" i="3"/>
  <c r="E15" i="3"/>
  <c r="C19" i="3"/>
  <c r="B19" i="3"/>
  <c r="E17" i="3"/>
  <c r="E18" i="3"/>
  <c r="D19" i="3"/>
  <c r="C41" i="2"/>
  <c r="B41" i="2"/>
  <c r="E19" i="2"/>
  <c r="E20" i="2"/>
  <c r="E21" i="2"/>
  <c r="E22" i="2"/>
  <c r="E23" i="2"/>
  <c r="E24" i="2"/>
  <c r="E25" i="2"/>
  <c r="E26" i="2"/>
  <c r="E27" i="2"/>
  <c r="E28" i="2"/>
  <c r="E29" i="2"/>
  <c r="E30" i="2"/>
  <c r="E31" i="2"/>
  <c r="E32" i="2"/>
  <c r="E33" i="2"/>
  <c r="E34" i="2"/>
  <c r="E35" i="2"/>
  <c r="E36" i="2"/>
  <c r="E37" i="2"/>
  <c r="E38" i="2"/>
  <c r="E39" i="2"/>
  <c r="E40" i="2"/>
  <c r="E18" i="2"/>
  <c r="D41" i="2"/>
  <c r="E21" i="1"/>
  <c r="E22" i="1"/>
  <c r="E23" i="1"/>
  <c r="C24" i="1"/>
  <c r="E25" i="8" l="1"/>
  <c r="K40" i="6"/>
  <c r="L24" i="6"/>
  <c r="L26" i="6" s="1"/>
  <c r="E40" i="4"/>
  <c r="B24" i="1"/>
  <c r="E20" i="1" l="1"/>
  <c r="E24" i="1" s="1"/>
  <c r="D24" i="1"/>
  <c r="F20" i="1" l="1"/>
  <c r="D80" i="11"/>
  <c r="E75" i="11"/>
  <c r="D90" i="11" s="1"/>
  <c r="D75" i="11"/>
  <c r="D89" i="11" s="1"/>
  <c r="F74" i="11"/>
  <c r="F73" i="11"/>
  <c r="F72" i="11"/>
  <c r="F71" i="11"/>
  <c r="R58" i="11"/>
  <c r="R34" i="11"/>
  <c r="N34" i="11"/>
  <c r="M34" i="11"/>
  <c r="L34" i="11"/>
  <c r="K34" i="11"/>
  <c r="J34" i="11"/>
  <c r="D83" i="11" s="1"/>
  <c r="I34" i="11"/>
  <c r="H34" i="11"/>
  <c r="D82" i="11" s="1"/>
  <c r="G34" i="11"/>
  <c r="F34" i="11"/>
  <c r="E34" i="11"/>
  <c r="D34" i="11"/>
  <c r="E20" i="9"/>
  <c r="F19" i="9" s="1"/>
  <c r="P49" i="8"/>
  <c r="O49" i="8"/>
  <c r="N49" i="8"/>
  <c r="M49" i="8"/>
  <c r="K49" i="8"/>
  <c r="J49" i="8"/>
  <c r="I49" i="8"/>
  <c r="H49" i="8"/>
  <c r="G49" i="8"/>
  <c r="F49" i="8"/>
  <c r="E49" i="8"/>
  <c r="Q48" i="8"/>
  <c r="Q47" i="8"/>
  <c r="Q46" i="8"/>
  <c r="Q45" i="8"/>
  <c r="Q44" i="8"/>
  <c r="Q43" i="8"/>
  <c r="Q42" i="8"/>
  <c r="Q41" i="8"/>
  <c r="Q40" i="8"/>
  <c r="Q39" i="8"/>
  <c r="Q38" i="8"/>
  <c r="Q37" i="8"/>
  <c r="Q36" i="8"/>
  <c r="I19" i="6"/>
  <c r="H19" i="6"/>
  <c r="G19" i="6"/>
  <c r="F19" i="6"/>
  <c r="E19" i="6"/>
  <c r="D19" i="6"/>
  <c r="B19" i="6"/>
  <c r="K18" i="6"/>
  <c r="J18" i="6"/>
  <c r="K17" i="6"/>
  <c r="K19" i="6" s="1"/>
  <c r="J17" i="6"/>
  <c r="F51" i="5"/>
  <c r="F83" i="5" s="1"/>
  <c r="E19" i="3"/>
  <c r="O13" i="3"/>
  <c r="N13" i="3"/>
  <c r="M13" i="3"/>
  <c r="O12" i="3"/>
  <c r="N12" i="3"/>
  <c r="M12" i="3"/>
  <c r="O11" i="3"/>
  <c r="N11" i="3"/>
  <c r="M11" i="3"/>
  <c r="E41" i="2"/>
  <c r="F23" i="1"/>
  <c r="F22" i="1"/>
  <c r="F21" i="1"/>
  <c r="F24" i="1" s="1"/>
  <c r="J20" i="1"/>
  <c r="J19" i="1"/>
  <c r="J18" i="1"/>
  <c r="J17" i="1"/>
  <c r="F75" i="11" l="1"/>
  <c r="D91" i="11"/>
  <c r="D81" i="11"/>
  <c r="D84" i="11"/>
  <c r="E66" i="11"/>
  <c r="F18" i="9"/>
  <c r="F20" i="9" s="1"/>
  <c r="L17" i="6"/>
  <c r="L18" i="6"/>
  <c r="L19" i="6"/>
  <c r="J19" i="6"/>
  <c r="F16" i="3"/>
  <c r="F15" i="3"/>
  <c r="F17" i="3"/>
  <c r="F18" i="3"/>
  <c r="D66" i="11" l="1"/>
  <c r="F19" i="3"/>
</calcChain>
</file>

<file path=xl/comments1.xml><?xml version="1.0" encoding="utf-8"?>
<comments xmlns="http://schemas.openxmlformats.org/spreadsheetml/2006/main">
  <authors>
    <author>Katherine Kate Lebrón Díaz</author>
  </authors>
  <commentList>
    <comment ref="C23" authorId="0" shapeId="0">
      <text>
        <r>
          <rPr>
            <b/>
            <sz val="9"/>
            <color indexed="81"/>
            <rFont val="Tahoma"/>
            <family val="2"/>
          </rPr>
          <t>Katherine Kate Lebrón Díaz:</t>
        </r>
        <r>
          <rPr>
            <sz val="9"/>
            <color indexed="81"/>
            <rFont val="Tahoma"/>
            <family val="2"/>
          </rPr>
          <t xml:space="preserve">
Firma de acuerdos interinstitucionales con Instituto Dominicano de Prevención y Protección de Riesgos Laborales (IDOPPRIL) </t>
        </r>
      </text>
    </comment>
    <comment ref="F44" authorId="0" shapeId="0">
      <text>
        <r>
          <rPr>
            <b/>
            <sz val="9"/>
            <color indexed="81"/>
            <rFont val="Tahoma"/>
            <family val="2"/>
          </rPr>
          <t>Katherine Kate Lebrón Díaz:</t>
        </r>
        <r>
          <rPr>
            <sz val="9"/>
            <color indexed="81"/>
            <rFont val="Tahoma"/>
            <family val="2"/>
          </rPr>
          <t xml:space="preserve">
Firma de acuerdos interinstitucionales con Instituto Dominicano de Prevención y Protección de Riesgos Laborales (IDOPPRIL) </t>
        </r>
      </text>
    </comment>
    <comment ref="E47" authorId="0" shapeId="0">
      <text>
        <r>
          <rPr>
            <b/>
            <sz val="9"/>
            <color indexed="81"/>
            <rFont val="Tahoma"/>
            <family val="2"/>
          </rPr>
          <t>Katherine Kate Lebrón Díaz:</t>
        </r>
        <r>
          <rPr>
            <sz val="9"/>
            <color indexed="81"/>
            <rFont val="Tahoma"/>
            <family val="2"/>
          </rPr>
          <t xml:space="preserve">
INAP: Dando continuidad al proyecto DIDA-INAP, durante el primer mes del presente trimestre se han coordinado actividades educativas programadas para febrero y marzo, tal como se detalla en los anexos adjuntos.
Estas acciones se ejecutan en cumplimiento del Acuerdo Interinstitucional, cuyo objetivo es implementar programas de formación continua (presencial, semipresencial y virtual) que contribuyan al fortalecimiento institucional, la mejora de la gestión pública y el dominio normativo en materia de seguridad social.
Asimismo, se contempla el desarrollo de jornadas de actualización técnica sobre el Sistema Dominicano de Seguridad Social (SDSS), integrando recursos didácticos que faciliten el conocimiento de los procesos de novedades, con especial énfasis en el régimen de Capitalización Individual al de Reparto.
Coordinación y Cronograma de Capacitaciones
Tras la coordinación realizada con la Sra. Elvinalisa Del Carmen Almonte, Coordinadora Regional Norte, se han definido cuatro jornadas de capacitación:
•        18 de febrero: Dirigido a Encargados de Recursos Humanos.
•        11 y 18 de marzo: Dirigido a Servidores Públicos en general.
•        25 de marzo: Dirigido a colaboradores del INAP.
Impacto Esperado
Se proyecta que la ejecución de estas capacitaciones genere un impacto directo en los siguientes niveles:
1.        Garantizar que los responsables de Recursos Humanos manejen criterios unificados sobre la normativa vigente y los procesos de traspaso.
2.        Reducir la incertidumbre institucional respecto al tránsito entre regímenes (Capitalización Individual a Reparto) mediante una comunicación técnica clara y precisa.
3.        Empoderar al servidor público como un ente multiplicador de información confiable, mejorando la calidad del servicio y la orientación que recibe el afiliado dentro del SDSS.
4.        Validar el uso de nuevos recursos didácticos que permitan una formación más dinámica y efectiva para el personal administrativo.
</t>
        </r>
      </text>
    </comment>
    <comment ref="F47" authorId="0" shapeId="0">
      <text>
        <r>
          <rPr>
            <b/>
            <sz val="9"/>
            <color indexed="81"/>
            <rFont val="Tahoma"/>
            <family val="2"/>
          </rPr>
          <t>Katherine Kate Lebrón Díaz:</t>
        </r>
        <r>
          <rPr>
            <sz val="9"/>
            <color indexed="81"/>
            <rFont val="Tahoma"/>
            <family val="2"/>
          </rPr>
          <t xml:space="preserve">
2- DIDA - MAP
2 DIDA - INAP
1- DIDA FENAMUTRA</t>
        </r>
      </text>
    </comment>
  </commentList>
</comments>
</file>

<file path=xl/sharedStrings.xml><?xml version="1.0" encoding="utf-8"?>
<sst xmlns="http://schemas.openxmlformats.org/spreadsheetml/2006/main" count="468" uniqueCount="202">
  <si>
    <t>Distribución de Asistencias Brindadas por Tipos de Seguros</t>
  </si>
  <si>
    <t>Informaciones Generales del  SDSS</t>
  </si>
  <si>
    <t>Seguro Familiar de Salud (SFS)</t>
  </si>
  <si>
    <t>Tipos de Seguros</t>
  </si>
  <si>
    <t>Cantidad</t>
  </si>
  <si>
    <t>%</t>
  </si>
  <si>
    <t>Seguro de Vejez, Discapacidad y Sobrevivencia (SVDS)</t>
  </si>
  <si>
    <t>Seguro de Riesgos Laborales (SRL)</t>
  </si>
  <si>
    <t>Total General</t>
  </si>
  <si>
    <t>Fuente: Base de datos DIDA</t>
  </si>
  <si>
    <t>Distribución de Asistencias Brindadas por Oficinas</t>
  </si>
  <si>
    <t>Oficinas</t>
  </si>
  <si>
    <t>San Cristóbal</t>
  </si>
  <si>
    <t xml:space="preserve">Tipos de Seguros </t>
  </si>
  <si>
    <t xml:space="preserve">Niveles de Servicios </t>
  </si>
  <si>
    <t xml:space="preserve">Base </t>
  </si>
  <si>
    <t>Etiqueta</t>
  </si>
  <si>
    <t>Valor</t>
  </si>
  <si>
    <t>Vacio</t>
  </si>
  <si>
    <t>Tapa</t>
  </si>
  <si>
    <t>Quejas, Reclamaciones y Denuncias Atendidas por Tipos de Seguros</t>
  </si>
  <si>
    <t xml:space="preserve"> Oficinas</t>
  </si>
  <si>
    <t>Quejas, Reclamaciones y Denuncias Atendidas por Causas</t>
  </si>
  <si>
    <t>Informaciones  Generales del  SDSS</t>
  </si>
  <si>
    <t>Sub-Total</t>
  </si>
  <si>
    <t>Seguro de Riesgos Laborales  (SRL)</t>
  </si>
  <si>
    <t> Regímenes</t>
  </si>
  <si>
    <t>Procedimientos</t>
  </si>
  <si>
    <t> Estudios Diagnósticos</t>
  </si>
  <si>
    <t>Medicamentos</t>
  </si>
  <si>
    <t>Material Gastable</t>
  </si>
  <si>
    <t>Total</t>
  </si>
  <si>
    <t xml:space="preserve">    Cob.</t>
  </si>
  <si>
    <t xml:space="preserve">  S.Cob.</t>
  </si>
  <si>
    <t>Cob.</t>
  </si>
  <si>
    <t>S. Cob.</t>
  </si>
  <si>
    <t>Contributivo</t>
  </si>
  <si>
    <t>Subsidiado</t>
  </si>
  <si>
    <t xml:space="preserve">Descripción </t>
  </si>
  <si>
    <t>Cartas de No Cobertura Entregadas  a los Afiliados</t>
  </si>
  <si>
    <t>Actividades Realizadas</t>
  </si>
  <si>
    <t>Sexo</t>
  </si>
  <si>
    <t xml:space="preserve">Masculino </t>
  </si>
  <si>
    <t xml:space="preserve">Femenino </t>
  </si>
  <si>
    <t>Total general</t>
  </si>
  <si>
    <r>
      <t>Asistencias Brindadas por Tipos de Seguros</t>
    </r>
    <r>
      <rPr>
        <b/>
        <sz val="16"/>
        <rFont val="Times New Roman"/>
        <family val="1"/>
      </rPr>
      <t>:</t>
    </r>
    <r>
      <rPr>
        <sz val="11"/>
        <rFont val="Calibri"/>
        <family val="2"/>
        <scheme val="minor"/>
      </rPr>
      <t xml:space="preserve"> </t>
    </r>
  </si>
  <si>
    <r>
      <t>Asistencias Brindadas por Tipos de Oficinas</t>
    </r>
    <r>
      <rPr>
        <b/>
        <sz val="16"/>
        <rFont val="Times New Roman"/>
        <family val="1"/>
      </rPr>
      <t>:</t>
    </r>
    <r>
      <rPr>
        <sz val="11"/>
        <rFont val="Calibri"/>
        <family val="2"/>
        <scheme val="minor"/>
      </rPr>
      <t xml:space="preserve"> </t>
    </r>
  </si>
  <si>
    <t>Se uso este dato para obtener los %</t>
  </si>
  <si>
    <t>Sujeto a rectificacion de SyT</t>
  </si>
  <si>
    <t>Porsentaje %</t>
  </si>
  <si>
    <t>Asistencias Brindadas por Genero</t>
  </si>
  <si>
    <t>Punto GOB San Cristóbal</t>
  </si>
  <si>
    <t>Santiago</t>
  </si>
  <si>
    <t>Higüey</t>
  </si>
  <si>
    <t>Azua</t>
  </si>
  <si>
    <t>Puerto Plata</t>
  </si>
  <si>
    <t>Mao</t>
  </si>
  <si>
    <t>Barahona</t>
  </si>
  <si>
    <t>Bahoruco</t>
  </si>
  <si>
    <t>La Romana</t>
  </si>
  <si>
    <t>La Vega</t>
  </si>
  <si>
    <t>San Juan de la Maguana</t>
  </si>
  <si>
    <t>Samaná</t>
  </si>
  <si>
    <t>Bávaro</t>
  </si>
  <si>
    <t>San Pedro de Macorís</t>
  </si>
  <si>
    <t>San Francisco de Macorís</t>
  </si>
  <si>
    <t>Punto GOB La Sirena (Santiago)</t>
  </si>
  <si>
    <t>Punto GOB Megacentro (Santo Domingo Este)</t>
  </si>
  <si>
    <t>Punto GOB Sambil (Distrito Nacional)</t>
  </si>
  <si>
    <t>Punto GOB Colinas Centro (Santo Domingo Norte)</t>
  </si>
  <si>
    <t>Punto GOB Occidental Mall (Santo Domingo Oeste)</t>
  </si>
  <si>
    <t>San Juan De la Maguana</t>
  </si>
  <si>
    <t>Punto GOB Occidental  Mall (Santo Domingo Oeste)</t>
  </si>
  <si>
    <t>DIDA Central (Distrito Nacional)</t>
  </si>
  <si>
    <t>Quejas, Reclamaciones y Denuncias  Atendidas por Oficinas</t>
  </si>
  <si>
    <t>Tipo PSS</t>
  </si>
  <si>
    <t>Femenino</t>
  </si>
  <si>
    <t>Masculino</t>
  </si>
  <si>
    <t>TOTAL</t>
  </si>
  <si>
    <t>CPNA</t>
  </si>
  <si>
    <t>Privado</t>
  </si>
  <si>
    <t>Farmacia</t>
  </si>
  <si>
    <t>Hospital</t>
  </si>
  <si>
    <t xml:space="preserve">PSS Monitoreadas y Encuestas Aplicadas </t>
  </si>
  <si>
    <t>Cantidad Monitoreada</t>
  </si>
  <si>
    <t>PSS Monitoreadas y Encuestas Aplicadas por Oficina</t>
  </si>
  <si>
    <t>Hospitales</t>
  </si>
  <si>
    <t>Farmacias</t>
  </si>
  <si>
    <t>Encuentros</t>
  </si>
  <si>
    <t>Monitoreo</t>
  </si>
  <si>
    <t xml:space="preserve"> Encuestas</t>
  </si>
  <si>
    <t>Encuestas</t>
  </si>
  <si>
    <t>Comunitario</t>
  </si>
  <si>
    <t>Encuentros y reuniones  con los encargados de Recursos Humanos de las  empresas públicas, privadas y de la sociedad civil organizada</t>
  </si>
  <si>
    <t>Operativos de distribución  de material educativos impresos y de forma digital para  promoción del Sistema Dominicano de Seguridad Social</t>
  </si>
  <si>
    <t>Operativos de orientación y promoción del Sistema Dominicano de  Seguridad Social en centros de trabajo y/o  de salud públicos y privados</t>
  </si>
  <si>
    <t>Reuniones con actores de la Sociedad Civil</t>
  </si>
  <si>
    <t xml:space="preserve">Históricos de Descuentos Solicitados y Entregados a los Afiliados. </t>
  </si>
  <si>
    <t xml:space="preserve">Certificaciones de Aportes Tramitadas  y Entregadas a los Afiliados. </t>
  </si>
  <si>
    <t xml:space="preserve">Actividades  de Promoción y Capacitación </t>
  </si>
  <si>
    <t>Otros Servicios Asociados</t>
  </si>
  <si>
    <t>Encuestas Aplicadas</t>
  </si>
  <si>
    <t>Clínicas</t>
  </si>
  <si>
    <t>DIDA Central Distrito Nacional</t>
  </si>
  <si>
    <t xml:space="preserve"> Encuestas Aplicadas por Oficina</t>
  </si>
  <si>
    <t>PSS Monitoreadas  por Oficina</t>
  </si>
  <si>
    <t>Charlas, conferencias y conversatorios sobre el Sistema Dominicano de la Seguridad Social presencial y/o virtual</t>
  </si>
  <si>
    <t xml:space="preserve">Actividades  de Promoción </t>
  </si>
  <si>
    <t>ENERO</t>
  </si>
  <si>
    <t>FEBRERO</t>
  </si>
  <si>
    <t>MARZO</t>
  </si>
  <si>
    <t>ABRIL</t>
  </si>
  <si>
    <t>MAYO</t>
  </si>
  <si>
    <t>JUNIO</t>
  </si>
  <si>
    <t>JULIO</t>
  </si>
  <si>
    <t>AGOSTO</t>
  </si>
  <si>
    <t>Realizar encuentro y reuniones  con los encargados de Recursos Humanos de las  empresas públicas, privadas y de la sociedad civil organizada</t>
  </si>
  <si>
    <t>Realizar operativo de distribución  de material educativo impreso y de forma digital para  promoción del SDSS</t>
  </si>
  <si>
    <t>Realizar operativos de orientación y promoción del SDSS en centros de trabajo y/o  de salud públicos y privados</t>
  </si>
  <si>
    <t>Realizar charlas, conferencias y conversatorios  sobre el SDSS presencial y/o virtual</t>
  </si>
  <si>
    <t>Talleres sobre el SDSS presencial y/o virtual</t>
  </si>
  <si>
    <t xml:space="preserve">Participar en  ferias para promover  los derechos y beneficios de la Ley 87-01  que crea el SDSS y los servicios </t>
  </si>
  <si>
    <t xml:space="preserve">Operativo especial Semana Santa 2025 de  promoción y orientación sobre sus derechos en salud a los </t>
  </si>
  <si>
    <t xml:space="preserve">Realizar Diplomados y/o cursos sobre el SDSS dirigido a diferentes sectores de la Sociedad Civil (jueces, abogados, periodistas entre otros) a través de la Escuela de Seguridad Social </t>
  </si>
  <si>
    <t>Realizar reuniones con actores sociales.</t>
  </si>
  <si>
    <t>Enero-Diciembre 2026</t>
  </si>
  <si>
    <t>SEPTIEMBRE</t>
  </si>
  <si>
    <t>OCTUBRE</t>
  </si>
  <si>
    <t>NOVIEMBRE</t>
  </si>
  <si>
    <t>DICIEMBRE</t>
  </si>
  <si>
    <t>FIRMAS DE ACUERDO (DESGLOSAR C/U)</t>
  </si>
  <si>
    <t>Seguimientos de acuerdos</t>
  </si>
  <si>
    <t xml:space="preserve">Talleres de capacitación y educación a través de la Escuela de Seguridad Social </t>
  </si>
  <si>
    <t>DIDA Central  Distrito Nacional</t>
  </si>
  <si>
    <t>Consultas de Asesorías Médicas ofrecidas, Marzo 2026</t>
  </si>
  <si>
    <t>Punto GOB Expreso Las Américas (Santo Domingo Este)</t>
  </si>
  <si>
    <t>Solicitud de información sobre estatus de caso</t>
  </si>
  <si>
    <t>Otras causas de quejas y reclamaciones menos frecuentes</t>
  </si>
  <si>
    <t>Retención de paciente en Prestadoras de Servicios de Salud (PSS)</t>
  </si>
  <si>
    <t>Retraso en el pago del subsidio por enfermedad no profesional</t>
  </si>
  <si>
    <t>Revisión de cuenta clínica por inconformidad de cobertura</t>
  </si>
  <si>
    <t>Denegación de cobertura del catálogo de medicamentos ambulatorios</t>
  </si>
  <si>
    <t>Reconocimiento de transferencia de fondos y/o devolución de aportes</t>
  </si>
  <si>
    <t>Encuentro con motivo del aniversario de la institución: Caminata 5k: Por los Derechos de la Salud</t>
  </si>
  <si>
    <t>Ruta DIDA Contigo</t>
  </si>
  <si>
    <t xml:space="preserve">Elaboración, Impresión de material promocional, didáctico y educativo (Sueltos, brochure, volantes, ABC, entre otros) Sobre el Sistema Dominicano de Seguridad Social. </t>
  </si>
  <si>
    <t>Enero - Marzo 2026</t>
  </si>
  <si>
    <t>Enero</t>
  </si>
  <si>
    <t>Marzo</t>
  </si>
  <si>
    <t>Febrero</t>
  </si>
  <si>
    <t xml:space="preserve">Febrero </t>
  </si>
  <si>
    <t>Consultas de Asesorías Médicas ofrecidas, Enero 2026</t>
  </si>
  <si>
    <t>Consultas de Asesorías Médicas ofrecidas, Febrero 2026</t>
  </si>
  <si>
    <t>Consultas de Asesorías Médicas ofrecidas, Enero - Marzo 2026</t>
  </si>
  <si>
    <t xml:space="preserve">Firma de acuerdos interinstitucionales con Instituto Dominicano de Prevención y Protección de Riesgos Laborales (IDOPPRIL) </t>
  </si>
  <si>
    <t>Encuestas Aplicadas Enero - Marzo 2026</t>
  </si>
  <si>
    <t>PSS Monitoreadas Enero - Marzo 2026</t>
  </si>
  <si>
    <t>Solicitud de reactivación en el SUIR por falsedad de datos.</t>
  </si>
  <si>
    <t>Denegación de cobertura.</t>
  </si>
  <si>
    <t>Trámite de asesoría legal sobre seguro familiar de salud.</t>
  </si>
  <si>
    <t>Cobro de diferencia por encima de lo establecido en internamiento.</t>
  </si>
  <si>
    <t>Traspaso realizado de manera irregular.</t>
  </si>
  <si>
    <t>Denegación de las prestaciones por accidente en trayecto en especie.</t>
  </si>
  <si>
    <t>Denegación de pensión por discapacidad a través del SRL</t>
  </si>
  <si>
    <t>Denegación de cobertura a través de una póliza privada</t>
  </si>
  <si>
    <t>Solicitud de asignación de NSS a mayor de edad</t>
  </si>
  <si>
    <t>Solicitud de inclusión de cédula en la base de datos del SDSS de menor a mayor de edad</t>
  </si>
  <si>
    <t>Corrección de datos personales en el SUIR</t>
  </si>
  <si>
    <t>solicitud de reactivación en el SUIR</t>
  </si>
  <si>
    <t>Corrección de datos personales en el SUIR a menor de edad</t>
  </si>
  <si>
    <t>Solicitud de inclusión de cédula en la base de datos del Sistema Dominicano de Seguridad Social.</t>
  </si>
  <si>
    <t>Solicitud de información</t>
  </si>
  <si>
    <t>Tramite de asesoría legal sobre aportes al SDSS</t>
  </si>
  <si>
    <t>Retención de paciente en las Prestadoras de Servicios de Salud.</t>
  </si>
  <si>
    <t>Cobro de diferencia por encima de lo establecido.</t>
  </si>
  <si>
    <t>Solicitud de carta de no cobertura en las Prestadoras de Servicios de Salud  en medicamentos de alto costo.</t>
  </si>
  <si>
    <t>Afiliación de manera irregular a una ARS.</t>
  </si>
  <si>
    <t>Traspaso realizado de manera irregular a una ARS.</t>
  </si>
  <si>
    <t>Solicitud de carta de no cobertura en las Prestadoras de Servicios de Salud en medicamentos ambulatorios.</t>
  </si>
  <si>
    <t>Solicitud de carta de no cobertura en Prestadoras de Servicios de Salud de procedimientos.</t>
  </si>
  <si>
    <t>Cobro de diferencia.</t>
  </si>
  <si>
    <t>Tardanza en autorización de cobertura por parte de la Administradora de Riesgos de Salud (ARS)</t>
  </si>
  <si>
    <t>Denegación de cobertura del catálogo de procedimientos.</t>
  </si>
  <si>
    <t>Cobro del depósito al afiliado en el internamiento.</t>
  </si>
  <si>
    <t>Cambio de ARS por más de 6 meses sin cotizar en el Sistema Dominicano de Seguridad Social.</t>
  </si>
  <si>
    <t xml:space="preserve">Solicitud de traspaso de CCI a reparto </t>
  </si>
  <si>
    <t>Tardanza en entrega de la pensión por  vejez.</t>
  </si>
  <si>
    <t>Denegación de traspaso de cci a reparto por tener Registro Nacional de Contribuyentes (RNC) privado</t>
  </si>
  <si>
    <t>Denegación de traspaso de cci a reparto por haber accedido a la cesantía por edad avanzada</t>
  </si>
  <si>
    <t>Trámite de asesoría legal sobre SVDS respecto a traspaso de CCI a Reparto.</t>
  </si>
  <si>
    <t>Trámite de asesoría legal sobre SVDS (en vejez).</t>
  </si>
  <si>
    <t>Reconocimiento de transferencia de fondos y/o devolución de aportes.</t>
  </si>
  <si>
    <t>Trámite de asesoría legal sobre SVDS.</t>
  </si>
  <si>
    <t>Solicitud de traspaso de reparto a CCI</t>
  </si>
  <si>
    <t>Denegación de Pensión Solidaria por vejez</t>
  </si>
  <si>
    <t>Solicitud de transferencia de fondos y/o devolución de aportes de reparto por haber sido pensionado o encontrarse activo en el sector privado</t>
  </si>
  <si>
    <t>Denegación de prestaciones en especies a través del SRL.</t>
  </si>
  <si>
    <t>Denuncia de retención de cadáver en prestador de servicios de salud (PSS)</t>
  </si>
  <si>
    <t>Denuncia de retención de documentos en prestador de servicios de salud (PSS)</t>
  </si>
  <si>
    <t>Solicitud de reembolsos por gastos médicos en SRL</t>
  </si>
  <si>
    <t>Denegación de pago del subsidio por discapacidad temporal a través del SRL por causa ajena al trabajo</t>
  </si>
  <si>
    <t>Tramite de asesoría legal sobre seguro de riesgos laborales en prestaciones en especie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</si>
</sst>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00000000000%"/>
    <numFmt numFmtId="166" formatCode="_(* #,##0_);_(* \(#,##0\);_(* &quot;-&quot;??_);_(@_)"/>
  </numFmts>
  <fonts count="42"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2"/>
      <color theme="0"/>
      <name val="Times New Roman"/>
      <family val="1"/>
    </font>
    <font>
      <b/>
      <sz val="12"/>
      <color theme="0"/>
      <name val="Times New Roman"/>
      <family val="1"/>
    </font>
    <font>
      <sz val="12"/>
      <color theme="1"/>
      <name val="Times New Roman"/>
      <family val="1"/>
    </font>
    <font>
      <sz val="12"/>
      <name val="Times New Roman"/>
      <family val="1"/>
    </font>
    <font>
      <b/>
      <sz val="12"/>
      <name val="Times New Roman"/>
      <family val="1"/>
    </font>
    <font>
      <sz val="12"/>
      <color theme="1"/>
      <name val="Times"/>
      <family val="1"/>
    </font>
    <font>
      <sz val="10"/>
      <name val="Arial"/>
      <family val="2"/>
    </font>
    <font>
      <sz val="12"/>
      <color rgb="FF000000"/>
      <name val="Times New Roman"/>
      <family val="1"/>
    </font>
    <font>
      <b/>
      <sz val="12"/>
      <color theme="1"/>
      <name val="Times New Roman"/>
      <family val="1"/>
    </font>
    <font>
      <b/>
      <sz val="11"/>
      <color theme="1"/>
      <name val="Calibri"/>
      <family val="2"/>
      <scheme val="minor"/>
    </font>
    <font>
      <b/>
      <u/>
      <sz val="16"/>
      <name val="Times New Roman"/>
      <family val="1"/>
    </font>
    <font>
      <b/>
      <sz val="16"/>
      <name val="Times New Roman"/>
      <family val="1"/>
    </font>
    <font>
      <sz val="11"/>
      <name val="Calibri"/>
      <family val="2"/>
      <scheme val="minor"/>
    </font>
    <font>
      <b/>
      <u/>
      <sz val="14"/>
      <name val="Times New Roman"/>
      <family val="1"/>
    </font>
    <font>
      <sz val="10"/>
      <color theme="1"/>
      <name val="Times New Roman"/>
      <family val="1"/>
    </font>
    <font>
      <sz val="16"/>
      <color theme="1"/>
      <name val="Times New Roman"/>
      <family val="1"/>
    </font>
    <font>
      <sz val="12"/>
      <color rgb="FF000000"/>
      <name val="Times"/>
      <family val="1"/>
    </font>
    <font>
      <i/>
      <sz val="14"/>
      <color theme="0"/>
      <name val="Calibri"/>
      <family val="2"/>
      <scheme val="minor"/>
    </font>
    <font>
      <i/>
      <sz val="11"/>
      <color theme="0"/>
      <name val="Calibri"/>
      <family val="2"/>
      <scheme val="minor"/>
    </font>
    <font>
      <i/>
      <sz val="11"/>
      <color theme="1"/>
      <name val="Calibri"/>
      <family val="2"/>
      <scheme val="minor"/>
    </font>
    <font>
      <b/>
      <i/>
      <sz val="11"/>
      <color theme="0"/>
      <name val="Calibri"/>
      <family val="2"/>
      <scheme val="minor"/>
    </font>
    <font>
      <b/>
      <sz val="14"/>
      <color theme="0"/>
      <name val="Times New Roman"/>
      <family val="1"/>
    </font>
    <font>
      <b/>
      <sz val="16"/>
      <color theme="0"/>
      <name val="Times New Roman"/>
      <family val="1"/>
    </font>
    <font>
      <b/>
      <sz val="16"/>
      <color rgb="FFFFFFFF"/>
      <name val="Times New Roman"/>
      <family val="1"/>
    </font>
    <font>
      <sz val="14"/>
      <color theme="0"/>
      <name val="Times New Roman"/>
      <family val="1"/>
    </font>
    <font>
      <sz val="14"/>
      <color theme="1"/>
      <name val="Times New Roman"/>
      <family val="1"/>
    </font>
    <font>
      <sz val="18"/>
      <color theme="0"/>
      <name val="Times New Roman"/>
      <family val="1"/>
    </font>
    <font>
      <sz val="13"/>
      <color theme="1"/>
      <name val="Times New Roman"/>
      <family val="1"/>
    </font>
    <font>
      <b/>
      <sz val="13"/>
      <color theme="1"/>
      <name val="Times New Roman"/>
      <family val="1"/>
    </font>
    <font>
      <b/>
      <sz val="14"/>
      <color rgb="FFFFFFFF"/>
      <name val="Times New Roman"/>
      <family val="1"/>
    </font>
    <font>
      <b/>
      <sz val="18"/>
      <color rgb="FFFFFFFF"/>
      <name val="Times"/>
      <family val="1"/>
    </font>
    <font>
      <b/>
      <sz val="18"/>
      <color rgb="FFFFFFFF"/>
      <name val="Times New Roman"/>
      <family val="1"/>
    </font>
    <font>
      <sz val="9"/>
      <color indexed="81"/>
      <name val="Tahoma"/>
      <family val="2"/>
    </font>
    <font>
      <b/>
      <sz val="9"/>
      <color indexed="81"/>
      <name val="Tahoma"/>
      <family val="2"/>
    </font>
    <font>
      <b/>
      <sz val="12"/>
      <color rgb="FFFFFFFF"/>
      <name val="Times New Roman"/>
      <family val="1"/>
    </font>
    <font>
      <sz val="11"/>
      <color theme="1"/>
      <name val="Times New Roman"/>
      <family val="1"/>
    </font>
    <font>
      <b/>
      <sz val="10"/>
      <color rgb="FF000000"/>
      <name val="Times New Roman"/>
      <family val="1"/>
    </font>
    <font>
      <sz val="12"/>
      <name val="Times"/>
      <family val="1"/>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002060"/>
        <bgColor indexed="26"/>
      </patternFill>
    </fill>
    <fill>
      <patternFill patternType="solid">
        <fgColor rgb="FF002060"/>
        <bgColor indexed="27"/>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ck">
        <color rgb="FF000000"/>
      </right>
      <top/>
      <bottom style="medium">
        <color rgb="FF000000"/>
      </bottom>
      <diagonal/>
    </border>
    <border>
      <left/>
      <right style="thick">
        <color rgb="FF000000"/>
      </right>
      <top/>
      <bottom style="thick">
        <color rgb="FF000000"/>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rgb="FF000000"/>
      </right>
      <top/>
      <bottom style="medium">
        <color indexed="64"/>
      </bottom>
      <diagonal/>
    </border>
    <border>
      <left style="medium">
        <color indexed="64"/>
      </left>
      <right style="medium">
        <color rgb="FF000000"/>
      </right>
      <top style="medium">
        <color rgb="FF000000"/>
      </top>
      <bottom/>
      <diagonal/>
    </border>
    <border>
      <left/>
      <right style="medium">
        <color indexed="64"/>
      </right>
      <top/>
      <bottom style="medium">
        <color rgb="FF000000"/>
      </bottom>
      <diagonal/>
    </border>
    <border>
      <left style="medium">
        <color indexed="64"/>
      </left>
      <right style="medium">
        <color rgb="FF000000"/>
      </right>
      <top/>
      <bottom style="medium">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rgb="FF000000"/>
      </top>
      <bottom style="medium">
        <color indexed="64"/>
      </bottom>
      <diagonal/>
    </border>
    <border>
      <left/>
      <right style="medium">
        <color indexed="64"/>
      </right>
      <top style="thick">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0" fontId="10" fillId="0" borderId="0"/>
    <xf numFmtId="164" fontId="1" fillId="0" borderId="0" applyFont="0" applyFill="0" applyBorder="0" applyAlignment="0" applyProtection="0"/>
  </cellStyleXfs>
  <cellXfs count="217">
    <xf numFmtId="0" fontId="0" fillId="0" borderId="0" xfId="0"/>
    <xf numFmtId="0" fontId="2" fillId="0" borderId="0" xfId="0" applyFont="1"/>
    <xf numFmtId="0" fontId="3" fillId="0" borderId="0" xfId="0" applyFont="1"/>
    <xf numFmtId="3" fontId="4" fillId="0" borderId="0" xfId="0" applyNumberFormat="1" applyFont="1"/>
    <xf numFmtId="10" fontId="4" fillId="0" borderId="0" xfId="1" applyNumberFormat="1" applyFont="1" applyFill="1" applyBorder="1" applyAlignment="1">
      <alignment horizontal="center"/>
    </xf>
    <xf numFmtId="165" fontId="3" fillId="0" borderId="0" xfId="0" applyNumberFormat="1" applyFont="1"/>
    <xf numFmtId="0" fontId="5" fillId="2" borderId="1" xfId="0" applyFont="1" applyFill="1" applyBorder="1" applyAlignment="1">
      <alignment vertical="center"/>
    </xf>
    <xf numFmtId="1"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3" fontId="6" fillId="0" borderId="1" xfId="0" applyNumberFormat="1" applyFont="1" applyBorder="1"/>
    <xf numFmtId="3" fontId="7" fillId="0" borderId="1" xfId="0" applyNumberFormat="1" applyFont="1" applyBorder="1" applyAlignment="1">
      <alignment horizontal="center"/>
    </xf>
    <xf numFmtId="10" fontId="7" fillId="3" borderId="1" xfId="1" applyNumberFormat="1" applyFont="1" applyFill="1" applyBorder="1" applyAlignment="1">
      <alignment horizontal="center"/>
    </xf>
    <xf numFmtId="3" fontId="7" fillId="3" borderId="1" xfId="0" applyNumberFormat="1" applyFont="1" applyFill="1" applyBorder="1" applyAlignment="1">
      <alignment horizontal="center"/>
    </xf>
    <xf numFmtId="3" fontId="5" fillId="2" borderId="1" xfId="0" applyNumberFormat="1" applyFont="1" applyFill="1" applyBorder="1" applyAlignment="1">
      <alignment horizontal="center" vertical="center"/>
    </xf>
    <xf numFmtId="9" fontId="5" fillId="2" borderId="1" xfId="1" applyFont="1" applyFill="1" applyBorder="1" applyAlignment="1">
      <alignment horizontal="center" vertical="center"/>
    </xf>
    <xf numFmtId="0" fontId="8" fillId="0" borderId="0" xfId="0" applyFont="1" applyAlignment="1">
      <alignment horizontal="left"/>
    </xf>
    <xf numFmtId="0" fontId="6" fillId="0" borderId="0" xfId="0" applyFont="1"/>
    <xf numFmtId="0" fontId="9" fillId="0" borderId="2" xfId="0" applyFont="1" applyBorder="1"/>
    <xf numFmtId="0" fontId="9" fillId="0" borderId="1" xfId="0" applyFont="1" applyBorder="1"/>
    <xf numFmtId="10" fontId="3" fillId="0" borderId="0" xfId="0" applyNumberFormat="1" applyFont="1"/>
    <xf numFmtId="9" fontId="3" fillId="0" borderId="0" xfId="0" applyNumberFormat="1" applyFont="1"/>
    <xf numFmtId="3" fontId="5" fillId="4" borderId="1" xfId="0" applyNumberFormat="1" applyFont="1" applyFill="1" applyBorder="1"/>
    <xf numFmtId="49" fontId="5" fillId="4" borderId="1" xfId="0" applyNumberFormat="1" applyFont="1" applyFill="1" applyBorder="1" applyAlignment="1">
      <alignment horizontal="center"/>
    </xf>
    <xf numFmtId="0" fontId="6" fillId="0" borderId="1" xfId="0" applyFont="1" applyBorder="1"/>
    <xf numFmtId="3" fontId="5" fillId="5" borderId="1" xfId="0" applyNumberFormat="1" applyFont="1" applyFill="1" applyBorder="1"/>
    <xf numFmtId="3" fontId="5" fillId="5" borderId="1" xfId="0" applyNumberFormat="1" applyFont="1" applyFill="1" applyBorder="1" applyAlignment="1">
      <alignment horizont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xf>
    <xf numFmtId="0" fontId="7" fillId="0" borderId="1" xfId="0" applyFont="1" applyBorder="1" applyAlignment="1">
      <alignment horizontal="center" vertical="center"/>
    </xf>
    <xf numFmtId="0" fontId="11" fillId="3" borderId="1" xfId="0" applyFont="1" applyFill="1" applyBorder="1" applyAlignment="1">
      <alignment vertical="center" wrapText="1"/>
    </xf>
    <xf numFmtId="0" fontId="7" fillId="3" borderId="1" xfId="0" applyFont="1" applyFill="1" applyBorder="1" applyAlignment="1">
      <alignment horizontal="justify" vertical="center"/>
    </xf>
    <xf numFmtId="0" fontId="6" fillId="3" borderId="0" xfId="0" applyFont="1" applyFill="1"/>
    <xf numFmtId="0" fontId="0" fillId="3" borderId="0" xfId="0" applyFill="1"/>
    <xf numFmtId="0" fontId="11" fillId="3" borderId="1" xfId="0" applyFont="1" applyFill="1" applyBorder="1" applyAlignment="1">
      <alignment horizontal="left" vertical="center" wrapText="1"/>
    </xf>
    <xf numFmtId="0" fontId="12" fillId="2" borderId="1" xfId="0" applyFont="1" applyFill="1" applyBorder="1"/>
    <xf numFmtId="0" fontId="5" fillId="2" borderId="1" xfId="0" applyFont="1" applyFill="1" applyBorder="1"/>
    <xf numFmtId="0" fontId="0" fillId="0" borderId="6" xfId="0" applyBorder="1" applyAlignment="1">
      <alignment horizontal="center"/>
    </xf>
    <xf numFmtId="0" fontId="14" fillId="0" borderId="0" xfId="0" applyFont="1" applyAlignment="1">
      <alignment vertical="center"/>
    </xf>
    <xf numFmtId="3" fontId="11" fillId="3" borderId="1" xfId="0" applyNumberFormat="1" applyFont="1" applyFill="1" applyBorder="1" applyAlignment="1">
      <alignment horizontal="center" vertical="center"/>
    </xf>
    <xf numFmtId="3" fontId="7" fillId="3" borderId="1" xfId="2" applyNumberFormat="1" applyFont="1" applyFill="1" applyBorder="1" applyAlignment="1">
      <alignment horizontal="center"/>
    </xf>
    <xf numFmtId="0" fontId="11" fillId="3" borderId="1" xfId="0" applyFont="1" applyFill="1" applyBorder="1" applyAlignment="1">
      <alignment horizontal="center" vertical="center"/>
    </xf>
    <xf numFmtId="0" fontId="11" fillId="6" borderId="1" xfId="0" applyFont="1" applyFill="1" applyBorder="1" applyAlignment="1">
      <alignment horizontal="center" vertical="center"/>
    </xf>
    <xf numFmtId="166" fontId="5" fillId="2" borderId="1" xfId="3" applyNumberFormat="1" applyFont="1" applyFill="1" applyBorder="1" applyAlignment="1">
      <alignment horizontal="center"/>
    </xf>
    <xf numFmtId="0" fontId="18" fillId="0" borderId="0" xfId="0" applyFont="1"/>
    <xf numFmtId="3" fontId="6" fillId="3" borderId="1" xfId="0" applyNumberFormat="1" applyFont="1" applyFill="1" applyBorder="1" applyAlignment="1">
      <alignment horizontal="center"/>
    </xf>
    <xf numFmtId="166" fontId="6" fillId="0" borderId="1" xfId="3" applyNumberFormat="1" applyFont="1" applyBorder="1" applyAlignment="1">
      <alignment horizontal="center"/>
    </xf>
    <xf numFmtId="3" fontId="0" fillId="0" borderId="0" xfId="0" applyNumberFormat="1"/>
    <xf numFmtId="3" fontId="7" fillId="0" borderId="1" xfId="0" applyNumberFormat="1" applyFont="1" applyBorder="1" applyAlignment="1">
      <alignment horizontal="center" vertical="center"/>
    </xf>
    <xf numFmtId="9" fontId="5" fillId="2" borderId="1" xfId="0" applyNumberFormat="1" applyFont="1" applyFill="1" applyBorder="1" applyAlignment="1">
      <alignment horizontal="right"/>
    </xf>
    <xf numFmtId="0" fontId="19" fillId="0" borderId="0" xfId="0" applyFont="1"/>
    <xf numFmtId="3" fontId="6" fillId="0" borderId="0" xfId="0" applyNumberFormat="1" applyFont="1"/>
    <xf numFmtId="166" fontId="0" fillId="0" borderId="0" xfId="0" applyNumberFormat="1"/>
    <xf numFmtId="10" fontId="0" fillId="0" borderId="0" xfId="0" applyNumberFormat="1"/>
    <xf numFmtId="10" fontId="0" fillId="0" borderId="1" xfId="1" applyNumberFormat="1" applyFont="1" applyBorder="1"/>
    <xf numFmtId="43" fontId="0" fillId="0" borderId="0" xfId="0" applyNumberFormat="1"/>
    <xf numFmtId="0" fontId="0" fillId="0" borderId="0" xfId="0" applyAlignment="1">
      <alignment horizontal="center"/>
    </xf>
    <xf numFmtId="0" fontId="0" fillId="0" borderId="0" xfId="0"/>
    <xf numFmtId="0" fontId="5" fillId="2" borderId="1" xfId="0" applyFont="1" applyFill="1" applyBorder="1" applyAlignment="1">
      <alignment horizontal="center" vertical="center"/>
    </xf>
    <xf numFmtId="0" fontId="5" fillId="2" borderId="11" xfId="0" applyFont="1" applyFill="1" applyBorder="1" applyAlignment="1">
      <alignment vertical="center"/>
    </xf>
    <xf numFmtId="0" fontId="5" fillId="2" borderId="12" xfId="0" applyFont="1" applyFill="1" applyBorder="1" applyAlignment="1">
      <alignment horizontal="center" vertical="center"/>
    </xf>
    <xf numFmtId="0" fontId="9" fillId="0" borderId="0" xfId="0" applyFont="1"/>
    <xf numFmtId="0" fontId="22" fillId="2" borderId="17" xfId="0" applyFont="1" applyFill="1" applyBorder="1" applyAlignment="1">
      <alignment wrapText="1"/>
    </xf>
    <xf numFmtId="0" fontId="22" fillId="2" borderId="18" xfId="0" applyFont="1" applyFill="1" applyBorder="1" applyAlignment="1">
      <alignment vertical="center" wrapText="1"/>
    </xf>
    <xf numFmtId="0" fontId="23" fillId="0" borderId="19" xfId="0" applyFont="1" applyBorder="1" applyAlignment="1">
      <alignment vertical="center" wrapText="1"/>
    </xf>
    <xf numFmtId="0" fontId="23" fillId="0" borderId="18" xfId="0" applyFont="1" applyBorder="1" applyAlignment="1">
      <alignment horizontal="center" vertical="center" wrapText="1"/>
    </xf>
    <xf numFmtId="0" fontId="23" fillId="0" borderId="20" xfId="0" applyFont="1" applyBorder="1" applyAlignment="1">
      <alignment horizontal="center" vertical="center" wrapText="1"/>
    </xf>
    <xf numFmtId="0" fontId="22" fillId="2" borderId="19" xfId="0" applyFont="1" applyFill="1" applyBorder="1" applyAlignment="1">
      <alignment vertical="center" wrapText="1"/>
    </xf>
    <xf numFmtId="0" fontId="24" fillId="2" borderId="18"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3" fillId="0" borderId="18" xfId="0" applyFont="1" applyBorder="1" applyAlignment="1">
      <alignment vertical="center" wrapText="1"/>
    </xf>
    <xf numFmtId="0" fontId="24" fillId="2" borderId="18" xfId="0" applyFont="1" applyFill="1" applyBorder="1" applyAlignment="1">
      <alignment vertical="center" wrapText="1"/>
    </xf>
    <xf numFmtId="0" fontId="0" fillId="0" borderId="0" xfId="0"/>
    <xf numFmtId="0" fontId="25" fillId="2" borderId="1" xfId="0" applyFont="1" applyFill="1" applyBorder="1"/>
    <xf numFmtId="0" fontId="29" fillId="0" borderId="0" xfId="0" applyFont="1"/>
    <xf numFmtId="0" fontId="29" fillId="0" borderId="1" xfId="0" applyFont="1" applyBorder="1" applyAlignment="1">
      <alignment vertical="center" wrapText="1"/>
    </xf>
    <xf numFmtId="0" fontId="29" fillId="0" borderId="1" xfId="0" applyFont="1" applyBorder="1" applyAlignment="1">
      <alignment horizontal="center" vertical="center" wrapText="1"/>
    </xf>
    <xf numFmtId="3" fontId="29" fillId="0" borderId="1" xfId="0" applyNumberFormat="1" applyFont="1" applyBorder="1" applyAlignment="1">
      <alignment horizontal="center" vertical="center" wrapText="1"/>
    </xf>
    <xf numFmtId="0" fontId="28" fillId="2" borderId="1" xfId="0" applyFont="1" applyFill="1" applyBorder="1" applyAlignment="1">
      <alignment vertical="center" wrapText="1"/>
    </xf>
    <xf numFmtId="0" fontId="25" fillId="2" borderId="1" xfId="0" applyFont="1" applyFill="1" applyBorder="1" applyAlignment="1">
      <alignment horizontal="center" vertical="center" wrapText="1"/>
    </xf>
    <xf numFmtId="3" fontId="25" fillId="2" borderId="1" xfId="0" applyNumberFormat="1" applyFont="1" applyFill="1" applyBorder="1" applyAlignment="1">
      <alignment horizontal="center" vertical="center" wrapText="1"/>
    </xf>
    <xf numFmtId="0" fontId="31" fillId="0" borderId="1" xfId="0" applyFont="1" applyBorder="1" applyAlignment="1">
      <alignment vertical="center" wrapText="1"/>
    </xf>
    <xf numFmtId="0" fontId="31" fillId="0" borderId="27" xfId="0" applyFont="1" applyBorder="1" applyAlignment="1">
      <alignment horizontal="center" vertical="center" wrapText="1"/>
    </xf>
    <xf numFmtId="0" fontId="31" fillId="0" borderId="1" xfId="0" applyFont="1" applyBorder="1" applyAlignment="1">
      <alignment horizontal="center" vertical="center" wrapText="1"/>
    </xf>
    <xf numFmtId="0" fontId="28" fillId="2" borderId="25" xfId="0" applyFont="1" applyFill="1" applyBorder="1" applyAlignment="1">
      <alignment vertical="center" wrapText="1"/>
    </xf>
    <xf numFmtId="0" fontId="25" fillId="2" borderId="28" xfId="0" applyFont="1" applyFill="1" applyBorder="1" applyAlignment="1">
      <alignment horizontal="center" vertical="center" wrapText="1"/>
    </xf>
    <xf numFmtId="3" fontId="25" fillId="2" borderId="28" xfId="0" applyNumberFormat="1" applyFont="1" applyFill="1" applyBorder="1" applyAlignment="1">
      <alignment horizontal="center" vertical="center" wrapText="1"/>
    </xf>
    <xf numFmtId="0" fontId="0" fillId="0" borderId="0" xfId="0"/>
    <xf numFmtId="3" fontId="23" fillId="0" borderId="18" xfId="0" applyNumberFormat="1" applyFont="1" applyBorder="1" applyAlignment="1">
      <alignment horizontal="center" vertical="center" wrapText="1"/>
    </xf>
    <xf numFmtId="0" fontId="0" fillId="0" borderId="0" xfId="0"/>
    <xf numFmtId="0" fontId="22" fillId="2" borderId="29" xfId="0" applyFont="1" applyFill="1" applyBorder="1" applyAlignment="1">
      <alignment wrapText="1"/>
    </xf>
    <xf numFmtId="0" fontId="22" fillId="2" borderId="30" xfId="0" applyFont="1" applyFill="1" applyBorder="1" applyAlignment="1">
      <alignment horizontal="center" vertical="center" wrapText="1"/>
    </xf>
    <xf numFmtId="0" fontId="23" fillId="0" borderId="31" xfId="0" applyFont="1" applyBorder="1" applyAlignment="1">
      <alignment vertical="center" wrapText="1"/>
    </xf>
    <xf numFmtId="0" fontId="23" fillId="0" borderId="30" xfId="0" applyFont="1" applyBorder="1" applyAlignment="1">
      <alignment horizontal="center" vertical="center" wrapText="1"/>
    </xf>
    <xf numFmtId="0" fontId="22" fillId="2" borderId="25" xfId="0" applyFont="1" applyFill="1" applyBorder="1" applyAlignment="1">
      <alignment vertical="center" wrapText="1"/>
    </xf>
    <xf numFmtId="0" fontId="24" fillId="2" borderId="26" xfId="0" applyFont="1" applyFill="1" applyBorder="1" applyAlignment="1">
      <alignment horizontal="center" vertical="center" wrapText="1"/>
    </xf>
    <xf numFmtId="1" fontId="0" fillId="0" borderId="0" xfId="0" applyNumberFormat="1"/>
    <xf numFmtId="0" fontId="0" fillId="0" borderId="0" xfId="0"/>
    <xf numFmtId="0" fontId="25" fillId="2" borderId="1" xfId="0" applyFont="1" applyFill="1" applyBorder="1" applyAlignment="1">
      <alignment horizontal="center" vertical="center"/>
    </xf>
    <xf numFmtId="0" fontId="5" fillId="2" borderId="2" xfId="0" applyFont="1" applyFill="1" applyBorder="1" applyAlignment="1">
      <alignment horizontal="left" vertical="center"/>
    </xf>
    <xf numFmtId="0" fontId="7" fillId="3"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vertical="center"/>
    </xf>
    <xf numFmtId="0" fontId="0" fillId="0" borderId="0" xfId="0"/>
    <xf numFmtId="0" fontId="0" fillId="0" borderId="0" xfId="0"/>
    <xf numFmtId="0" fontId="28" fillId="2" borderId="1" xfId="0" applyFont="1" applyFill="1" applyBorder="1" applyAlignment="1">
      <alignment horizontal="center" vertical="center" wrapText="1"/>
    </xf>
    <xf numFmtId="0" fontId="12" fillId="0" borderId="2" xfId="0" applyFont="1" applyBorder="1" applyAlignment="1">
      <alignment horizontal="center" vertical="center"/>
    </xf>
    <xf numFmtId="0" fontId="12" fillId="3" borderId="2" xfId="0" applyFont="1" applyFill="1" applyBorder="1" applyAlignment="1">
      <alignment horizontal="center" vertical="center"/>
    </xf>
    <xf numFmtId="0" fontId="5" fillId="2" borderId="27" xfId="0" applyFont="1" applyFill="1" applyBorder="1" applyAlignment="1">
      <alignment horizontal="center" vertical="center"/>
    </xf>
    <xf numFmtId="3" fontId="5" fillId="5" borderId="27" xfId="0" applyNumberFormat="1" applyFont="1" applyFill="1" applyBorder="1" applyAlignment="1">
      <alignment horizontal="center" vertical="center"/>
    </xf>
    <xf numFmtId="0" fontId="31" fillId="0" borderId="27" xfId="0" applyFont="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wrapText="1"/>
    </xf>
    <xf numFmtId="0" fontId="22" fillId="2" borderId="35" xfId="0" applyFont="1" applyFill="1" applyBorder="1" applyAlignment="1">
      <alignment wrapText="1"/>
    </xf>
    <xf numFmtId="0" fontId="22" fillId="2" borderId="36" xfId="0" applyFont="1" applyFill="1" applyBorder="1" applyAlignment="1">
      <alignment wrapText="1"/>
    </xf>
    <xf numFmtId="0" fontId="22" fillId="2" borderId="37" xfId="0" applyFont="1" applyFill="1" applyBorder="1" applyAlignment="1">
      <alignment vertical="center" wrapText="1"/>
    </xf>
    <xf numFmtId="0" fontId="22" fillId="2" borderId="38" xfId="0" applyFont="1" applyFill="1" applyBorder="1" applyAlignment="1">
      <alignment vertical="center" wrapText="1"/>
    </xf>
    <xf numFmtId="0" fontId="6" fillId="0" borderId="13" xfId="0" applyFont="1" applyBorder="1"/>
    <xf numFmtId="3" fontId="39" fillId="0" borderId="1" xfId="0" applyNumberFormat="1" applyFont="1" applyBorder="1" applyAlignment="1">
      <alignment horizontal="center"/>
    </xf>
    <xf numFmtId="0" fontId="11" fillId="0" borderId="13" xfId="0" applyFont="1" applyBorder="1"/>
    <xf numFmtId="3" fontId="5" fillId="2" borderId="15" xfId="0" applyNumberFormat="1"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0" fontId="20" fillId="0" borderId="2" xfId="0" applyFont="1" applyBorder="1"/>
    <xf numFmtId="10" fontId="7" fillId="3" borderId="1" xfId="1" applyNumberFormat="1" applyFont="1" applyFill="1" applyBorder="1" applyAlignment="1">
      <alignment horizontal="center" vertical="center"/>
    </xf>
    <xf numFmtId="3" fontId="7" fillId="3" borderId="1" xfId="0" applyNumberFormat="1" applyFont="1" applyFill="1" applyBorder="1" applyAlignment="1">
      <alignment horizontal="center" vertical="center"/>
    </xf>
    <xf numFmtId="3" fontId="7" fillId="0" borderId="1" xfId="0" applyNumberFormat="1" applyFont="1" applyBorder="1" applyAlignment="1">
      <alignment vertical="center"/>
    </xf>
    <xf numFmtId="0" fontId="0" fillId="0" borderId="0" xfId="0"/>
    <xf numFmtId="3" fontId="31" fillId="0" borderId="27" xfId="0" applyNumberFormat="1" applyFont="1" applyBorder="1" applyAlignment="1">
      <alignment horizontal="center" vertical="center" wrapText="1"/>
    </xf>
    <xf numFmtId="3" fontId="31" fillId="0" borderId="1" xfId="0" applyNumberFormat="1" applyFont="1" applyBorder="1" applyAlignment="1">
      <alignment horizontal="center" vertical="center" wrapText="1"/>
    </xf>
    <xf numFmtId="0" fontId="0" fillId="0" borderId="0" xfId="0"/>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7" xfId="0" applyFont="1" applyFill="1" applyBorder="1" applyAlignment="1">
      <alignment horizontal="center" vertical="center"/>
    </xf>
    <xf numFmtId="0" fontId="25" fillId="2" borderId="1" xfId="0" applyFont="1" applyFill="1" applyBorder="1" applyAlignment="1">
      <alignment horizontal="center" vertical="center"/>
    </xf>
    <xf numFmtId="0" fontId="5" fillId="2" borderId="6" xfId="0" applyFont="1" applyFill="1" applyBorder="1" applyAlignment="1">
      <alignment horizontal="center" vertical="center"/>
    </xf>
    <xf numFmtId="3" fontId="5" fillId="2" borderId="40" xfId="0" applyNumberFormat="1" applyFont="1" applyFill="1" applyBorder="1" applyAlignment="1">
      <alignment horizontal="center" vertical="center"/>
    </xf>
    <xf numFmtId="0" fontId="5" fillId="2" borderId="14" xfId="0" applyFont="1" applyFill="1" applyBorder="1" applyAlignment="1">
      <alignment horizontal="left" vertical="center"/>
    </xf>
    <xf numFmtId="3" fontId="5" fillId="4" borderId="1" xfId="0" applyNumberFormat="1" applyFont="1" applyFill="1" applyBorder="1" applyAlignment="1">
      <alignment horizontal="center"/>
    </xf>
    <xf numFmtId="0" fontId="4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3" fontId="32"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5" fillId="2" borderId="4" xfId="0" applyFont="1" applyFill="1" applyBorder="1" applyAlignment="1">
      <alignment horizontal="center" vertical="center"/>
    </xf>
    <xf numFmtId="0" fontId="18" fillId="0" borderId="0" xfId="0" applyFont="1" applyAlignment="1">
      <alignment horizontal="center"/>
    </xf>
    <xf numFmtId="0" fontId="11" fillId="3" borderId="1" xfId="0" applyFont="1" applyFill="1" applyBorder="1" applyAlignment="1">
      <alignment horizontal="center" vertical="center" wrapText="1" readingOrder="1"/>
    </xf>
    <xf numFmtId="0" fontId="11" fillId="0" borderId="1" xfId="0" applyFont="1" applyBorder="1" applyAlignment="1">
      <alignment horizontal="center" vertical="center" wrapText="1" readingOrder="1"/>
    </xf>
    <xf numFmtId="3" fontId="5" fillId="2" borderId="1" xfId="0" applyNumberFormat="1" applyFont="1" applyFill="1" applyBorder="1" applyAlignment="1">
      <alignment horizontal="center" vertical="center" readingOrder="1"/>
    </xf>
    <xf numFmtId="0" fontId="11" fillId="0" borderId="1" xfId="0" applyFont="1" applyBorder="1" applyAlignment="1">
      <alignment vertical="center" wrapText="1" readingOrder="1"/>
    </xf>
    <xf numFmtId="3" fontId="25" fillId="2" borderId="1" xfId="0" applyNumberFormat="1" applyFont="1" applyFill="1" applyBorder="1" applyAlignment="1"/>
    <xf numFmtId="49" fontId="25" fillId="2" borderId="2" xfId="0" applyNumberFormat="1" applyFont="1" applyFill="1" applyBorder="1" applyAlignment="1">
      <alignment vertical="center" wrapText="1"/>
    </xf>
    <xf numFmtId="49" fontId="25" fillId="2" borderId="4" xfId="0" applyNumberFormat="1" applyFont="1" applyFill="1" applyBorder="1" applyAlignment="1">
      <alignment vertical="center" wrapText="1"/>
    </xf>
    <xf numFmtId="49" fontId="25" fillId="2" borderId="3" xfId="0" applyNumberFormat="1" applyFont="1" applyFill="1" applyBorder="1" applyAlignment="1">
      <alignment vertical="center" wrapText="1"/>
    </xf>
    <xf numFmtId="0" fontId="41" fillId="3" borderId="1" xfId="0" applyFont="1" applyFill="1" applyBorder="1" applyAlignment="1">
      <alignment horizontal="left" vertical="center" wrapText="1"/>
    </xf>
    <xf numFmtId="0" fontId="20" fillId="3" borderId="2" xfId="0" applyFont="1" applyFill="1" applyBorder="1" applyAlignment="1">
      <alignment vertical="top" wrapText="1" readingOrder="1"/>
    </xf>
    <xf numFmtId="0" fontId="33" fillId="2" borderId="1" xfId="0" applyFont="1" applyFill="1" applyBorder="1" applyAlignment="1">
      <alignment horizontal="center" vertical="center"/>
    </xf>
    <xf numFmtId="49" fontId="25" fillId="2" borderId="1" xfId="0" applyNumberFormat="1" applyFont="1" applyFill="1" applyBorder="1" applyAlignment="1">
      <alignment horizontal="center" vertical="center" wrapText="1"/>
    </xf>
    <xf numFmtId="0" fontId="33" fillId="2" borderId="7" xfId="0" applyFont="1" applyFill="1" applyBorder="1" applyAlignment="1">
      <alignment horizontal="center" vertical="center"/>
    </xf>
    <xf numFmtId="0" fontId="33" fillId="2" borderId="39" xfId="0" applyFont="1" applyFill="1" applyBorder="1" applyAlignment="1">
      <alignment horizontal="center" vertical="center"/>
    </xf>
    <xf numFmtId="0" fontId="33" fillId="2" borderId="8" xfId="0" applyFont="1" applyFill="1" applyBorder="1" applyAlignment="1">
      <alignment horizontal="center" vertical="center"/>
    </xf>
    <xf numFmtId="49" fontId="25" fillId="2" borderId="9" xfId="0" applyNumberFormat="1" applyFont="1" applyFill="1" applyBorder="1" applyAlignment="1">
      <alignment horizontal="center" vertical="center" wrapText="1"/>
    </xf>
    <xf numFmtId="49" fontId="25" fillId="2" borderId="4" xfId="0" applyNumberFormat="1"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33" fillId="2" borderId="2"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3" xfId="0" applyFont="1" applyFill="1" applyBorder="1" applyAlignment="1">
      <alignment horizontal="center" vertical="center"/>
    </xf>
    <xf numFmtId="49" fontId="25" fillId="2" borderId="2" xfId="0" applyNumberFormat="1" applyFont="1" applyFill="1" applyBorder="1" applyAlignment="1">
      <alignment horizontal="center" vertical="top" wrapText="1"/>
    </xf>
    <xf numFmtId="49" fontId="25" fillId="2" borderId="4" xfId="0" applyNumberFormat="1" applyFont="1" applyFill="1" applyBorder="1" applyAlignment="1">
      <alignment horizontal="center" vertical="top" wrapText="1"/>
    </xf>
    <xf numFmtId="49" fontId="25" fillId="2" borderId="3" xfId="0" applyNumberFormat="1" applyFont="1" applyFill="1" applyBorder="1" applyAlignment="1">
      <alignment horizontal="center" vertical="top" wrapText="1"/>
    </xf>
    <xf numFmtId="0" fontId="0" fillId="0" borderId="0" xfId="0"/>
    <xf numFmtId="49" fontId="38" fillId="2" borderId="2" xfId="0" applyNumberFormat="1" applyFont="1" applyFill="1" applyBorder="1" applyAlignment="1">
      <alignment horizontal="center" vertical="center"/>
    </xf>
    <xf numFmtId="49" fontId="38" fillId="2" borderId="4" xfId="0" applyNumberFormat="1" applyFont="1" applyFill="1" applyBorder="1" applyAlignment="1">
      <alignment horizontal="center" vertical="center"/>
    </xf>
    <xf numFmtId="49" fontId="38" fillId="2" borderId="3" xfId="0" applyNumberFormat="1" applyFont="1" applyFill="1" applyBorder="1" applyAlignment="1">
      <alignment horizontal="center" vertical="center"/>
    </xf>
    <xf numFmtId="0" fontId="25" fillId="2" borderId="2"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7" fillId="0" borderId="0" xfId="0" applyFont="1" applyAlignment="1">
      <alignment horizontal="center" vertical="center"/>
    </xf>
    <xf numFmtId="3" fontId="26" fillId="2" borderId="1" xfId="0" applyNumberFormat="1" applyFont="1" applyFill="1" applyBorder="1" applyAlignment="1">
      <alignment horizontal="center"/>
    </xf>
    <xf numFmtId="49" fontId="26" fillId="2" borderId="2" xfId="0" applyNumberFormat="1" applyFont="1" applyFill="1" applyBorder="1" applyAlignment="1">
      <alignment horizontal="center" vertical="center" wrapText="1"/>
    </xf>
    <xf numFmtId="49" fontId="26" fillId="2" borderId="4" xfId="0" applyNumberFormat="1" applyFont="1" applyFill="1" applyBorder="1" applyAlignment="1">
      <alignment horizontal="center" vertical="center" wrapText="1"/>
    </xf>
    <xf numFmtId="49" fontId="26" fillId="2" borderId="3"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27" fillId="2" borderId="22" xfId="0" applyFont="1" applyFill="1" applyBorder="1" applyAlignment="1">
      <alignment horizontal="center" vertical="center"/>
    </xf>
    <xf numFmtId="0" fontId="27" fillId="2" borderId="0" xfId="0" applyFont="1" applyFill="1" applyBorder="1" applyAlignment="1">
      <alignment horizontal="center" vertical="center"/>
    </xf>
    <xf numFmtId="0" fontId="25" fillId="2" borderId="33" xfId="0" applyFont="1" applyFill="1" applyBorder="1" applyAlignment="1">
      <alignment horizontal="center" vertical="center"/>
    </xf>
    <xf numFmtId="0" fontId="25" fillId="2" borderId="27" xfId="0" applyFont="1" applyFill="1" applyBorder="1" applyAlignment="1">
      <alignment horizontal="center" vertical="center"/>
    </xf>
    <xf numFmtId="49" fontId="25" fillId="2" borderId="32" xfId="0" applyNumberFormat="1" applyFont="1" applyFill="1" applyBorder="1" applyAlignment="1">
      <alignment horizontal="center" vertical="top" wrapText="1"/>
    </xf>
    <xf numFmtId="49" fontId="25" fillId="2" borderId="5" xfId="0" applyNumberFormat="1" applyFont="1" applyFill="1" applyBorder="1" applyAlignment="1">
      <alignment horizontal="center" vertical="top" wrapText="1"/>
    </xf>
    <xf numFmtId="0" fontId="5" fillId="2" borderId="1"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7" xfId="0" applyFont="1" applyFill="1" applyBorder="1" applyAlignment="1">
      <alignment horizontal="center" vertical="center"/>
    </xf>
    <xf numFmtId="0" fontId="26" fillId="2" borderId="5" xfId="0" applyFont="1" applyFill="1" applyBorder="1" applyAlignment="1">
      <alignment horizontal="center"/>
    </xf>
    <xf numFmtId="0" fontId="13" fillId="3" borderId="6" xfId="0" applyFont="1" applyFill="1" applyBorder="1" applyAlignment="1">
      <alignment horizontal="left"/>
    </xf>
    <xf numFmtId="49" fontId="26" fillId="2" borderId="2" xfId="0" applyNumberFormat="1" applyFont="1" applyFill="1" applyBorder="1" applyAlignment="1">
      <alignment horizontal="center" vertical="top" wrapText="1"/>
    </xf>
    <xf numFmtId="49" fontId="26" fillId="2" borderId="4" xfId="0" applyNumberFormat="1" applyFont="1" applyFill="1" applyBorder="1" applyAlignment="1">
      <alignment horizontal="center" vertical="top" wrapText="1"/>
    </xf>
    <xf numFmtId="0" fontId="30" fillId="2" borderId="1" xfId="0" applyFont="1" applyFill="1" applyBorder="1" applyAlignment="1">
      <alignment horizontal="center" vertical="center" wrapText="1"/>
    </xf>
    <xf numFmtId="49" fontId="35" fillId="2" borderId="1" xfId="0" applyNumberFormat="1" applyFont="1" applyFill="1" applyBorder="1" applyAlignment="1">
      <alignment horizontal="center" vertical="center"/>
    </xf>
    <xf numFmtId="0" fontId="25" fillId="2" borderId="1" xfId="0" applyFont="1" applyFill="1" applyBorder="1" applyAlignment="1">
      <alignment horizontal="center" vertical="top" wrapText="1"/>
    </xf>
    <xf numFmtId="0" fontId="25" fillId="2" borderId="1"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1" fillId="2" borderId="24" xfId="0" applyFont="1" applyFill="1" applyBorder="1" applyAlignment="1">
      <alignment horizontal="center" vertical="center" wrapText="1"/>
    </xf>
    <xf numFmtId="0" fontId="21" fillId="2" borderId="16" xfId="0" applyFont="1" applyFill="1" applyBorder="1" applyAlignment="1">
      <alignment horizontal="center" vertical="center"/>
    </xf>
    <xf numFmtId="0" fontId="21" fillId="2" borderId="0" xfId="0" applyFont="1" applyFill="1" applyBorder="1" applyAlignment="1">
      <alignment horizontal="center" vertical="center"/>
    </xf>
    <xf numFmtId="0" fontId="28" fillId="2" borderId="2"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3" xfId="0" applyFont="1" applyFill="1" applyBorder="1" applyAlignment="1">
      <alignment horizontal="center" vertical="center" wrapText="1"/>
    </xf>
    <xf numFmtId="49" fontId="33" fillId="2" borderId="2" xfId="0" applyNumberFormat="1" applyFont="1" applyFill="1" applyBorder="1" applyAlignment="1">
      <alignment horizontal="center" vertical="center"/>
    </xf>
    <xf numFmtId="49" fontId="33" fillId="2" borderId="4" xfId="0" applyNumberFormat="1" applyFont="1" applyFill="1" applyBorder="1" applyAlignment="1">
      <alignment horizontal="center" vertical="center"/>
    </xf>
    <xf numFmtId="49" fontId="34" fillId="2" borderId="1" xfId="0" applyNumberFormat="1" applyFont="1" applyFill="1" applyBorder="1" applyAlignment="1">
      <alignment horizontal="center" vertical="center"/>
    </xf>
    <xf numFmtId="0" fontId="25" fillId="2" borderId="1" xfId="0" applyFont="1" applyFill="1" applyBorder="1" applyAlignment="1">
      <alignment horizontal="center" wrapText="1"/>
    </xf>
  </cellXfs>
  <cellStyles count="4">
    <cellStyle name="Millares" xfId="3" builtinId="3"/>
    <cellStyle name="Normal" xfId="0" builtinId="0"/>
    <cellStyle name="Normal 2" xfId="2"/>
    <cellStyle name="Porcentaje" xfId="1" builtinId="5"/>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dLbls>
          <c:showLegendKey val="0"/>
          <c:showVal val="0"/>
          <c:showCatName val="0"/>
          <c:showSerName val="0"/>
          <c:showPercent val="0"/>
          <c:showBubbleSize val="0"/>
          <c:showLeaderLines val="0"/>
        </c:dLbls>
        <c:firstSliceAng val="0"/>
        <c:holeSize val="6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MX" sz="1680" b="1" i="0" u="none" strike="noStrike" kern="1200" spc="0" baseline="0">
                <a:solidFill>
                  <a:sysClr val="windowText" lastClr="000000">
                    <a:lumMod val="65000"/>
                    <a:lumOff val="35000"/>
                  </a:sysClr>
                </a:solidFill>
                <a:latin typeface="+mn-lt"/>
                <a:ea typeface="+mn-ea"/>
                <a:cs typeface="+mn-cs"/>
              </a:defRPr>
            </a:pPr>
            <a:r>
              <a:rPr lang="es-ES" sz="1800" b="1" i="0" baseline="0">
                <a:solidFill>
                  <a:sysClr val="windowText" lastClr="000000"/>
                </a:solidFill>
                <a:effectLst/>
              </a:rPr>
              <a:t>Asistencias brindadas pr genero</a:t>
            </a:r>
            <a:endParaRPr lang="es-MX">
              <a:solidFill>
                <a:sysClr val="windowText" lastClr="000000"/>
              </a:solidFill>
              <a:effectLst/>
            </a:endParaRPr>
          </a:p>
          <a:p>
            <a:pPr algn="ctr" rtl="0">
              <a:defRPr/>
            </a:pPr>
            <a:r>
              <a:rPr lang="en-GB" sz="1800" b="1" i="0" baseline="0">
                <a:solidFill>
                  <a:sysClr val="windowText" lastClr="000000"/>
                </a:solidFill>
                <a:effectLst/>
              </a:rPr>
              <a:t> </a:t>
            </a:r>
            <a:r>
              <a:rPr lang="es-DO" sz="1800" b="1" i="0" baseline="0">
                <a:solidFill>
                  <a:sysClr val="windowText" lastClr="000000"/>
                </a:solidFill>
                <a:effectLst/>
              </a:rPr>
              <a:t>Enero 2025</a:t>
            </a:r>
            <a:endParaRPr lang="es-MX">
              <a:solidFill>
                <a:sysClr val="windowText" lastClr="000000"/>
              </a:solidFill>
              <a:effectLst/>
            </a:endParaRPr>
          </a:p>
          <a:p>
            <a:pPr algn="ctr" rtl="0">
              <a:defRPr/>
            </a:pPr>
            <a:endParaRPr lang="es-MX"/>
          </a:p>
        </c:rich>
      </c:tx>
      <c:overlay val="0"/>
      <c:spPr>
        <a:noFill/>
        <a:ln>
          <a:noFill/>
        </a:ln>
        <a:effectLst/>
      </c:spPr>
      <c:txPr>
        <a:bodyPr rot="0" spcFirstLastPara="1" vertOverflow="ellipsis" vert="horz" wrap="square" anchor="ctr" anchorCtr="1"/>
        <a:lstStyle/>
        <a:p>
          <a:pPr algn="ctr" rtl="0">
            <a:defRPr lang="es-MX" sz="1680" b="1" i="0" u="none" strike="noStrike" kern="1200" spc="0" baseline="0">
              <a:solidFill>
                <a:sysClr val="windowText" lastClr="000000">
                  <a:lumMod val="65000"/>
                  <a:lumOff val="35000"/>
                </a:sysClr>
              </a:solidFill>
              <a:latin typeface="+mn-lt"/>
              <a:ea typeface="+mn-ea"/>
              <a:cs typeface="+mn-cs"/>
            </a:defRPr>
          </a:pPr>
          <a:endParaRPr lang="es-MX"/>
        </a:p>
      </c:txPr>
    </c:title>
    <c:autoTitleDeleted val="0"/>
    <c:plotArea>
      <c:layout/>
      <c:barChart>
        <c:barDir val="col"/>
        <c:grouping val="clustered"/>
        <c:varyColors val="0"/>
        <c:ser>
          <c:idx val="0"/>
          <c:order val="0"/>
          <c:spPr>
            <a:solidFill>
              <a:srgbClr val="002060"/>
            </a:solidFill>
            <a:ln>
              <a:solidFill>
                <a:srgbClr val="002060"/>
              </a:solidFill>
            </a:ln>
            <a:effectLst/>
          </c:spPr>
          <c:invertIfNegative val="0"/>
          <c:dLbls>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'Asistencias brindadas por gener'!$A$18:$A$19</c:f>
              <c:strCache>
                <c:ptCount val="2"/>
                <c:pt idx="0">
                  <c:v>Femenino </c:v>
                </c:pt>
                <c:pt idx="1">
                  <c:v>Masculino </c:v>
                </c:pt>
              </c:strCache>
            </c:strRef>
          </c:cat>
          <c:val>
            <c:numRef>
              <c:f>'Asistencias brindadas por gener'!$E$18:$E$18</c:f>
              <c:numCache>
                <c:formatCode>_(* #,##0_);_(* \(#,##0\);_(* "-"??_);_(@_)</c:formatCode>
                <c:ptCount val="1"/>
                <c:pt idx="0">
                  <c:v>212285</c:v>
                </c:pt>
              </c:numCache>
            </c:numRef>
          </c:val>
          <c:extLst xmlns:c16r2="http://schemas.microsoft.com/office/drawing/2015/06/chart">
            <c:ext xmlns:c16="http://schemas.microsoft.com/office/drawing/2014/chart" uri="{C3380CC4-5D6E-409C-BE32-E72D297353CC}">
              <c16:uniqueId val="{00000000-93CC-4F74-88B4-10E2CF273C04}"/>
            </c:ext>
          </c:extLst>
        </c:ser>
        <c:dLbls>
          <c:showLegendKey val="0"/>
          <c:showVal val="0"/>
          <c:showCatName val="0"/>
          <c:showSerName val="0"/>
          <c:showPercent val="0"/>
          <c:showBubbleSize val="0"/>
        </c:dLbls>
        <c:gapWidth val="219"/>
        <c:overlap val="-27"/>
        <c:axId val="206266648"/>
        <c:axId val="206272136"/>
      </c:barChart>
      <c:catAx>
        <c:axId val="206266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400" b="1" i="0" u="none" strike="noStrike" kern="1200" spc="0" baseline="0">
                <a:solidFill>
                  <a:sysClr val="windowText" lastClr="000000">
                    <a:lumMod val="65000"/>
                    <a:lumOff val="35000"/>
                  </a:sysClr>
                </a:solidFill>
                <a:latin typeface="+mn-lt"/>
                <a:ea typeface="+mn-ea"/>
                <a:cs typeface="+mn-cs"/>
              </a:defRPr>
            </a:pPr>
            <a:endParaRPr lang="es-MX"/>
          </a:p>
        </c:txPr>
        <c:crossAx val="206272136"/>
        <c:crosses val="autoZero"/>
        <c:auto val="1"/>
        <c:lblAlgn val="ctr"/>
        <c:lblOffset val="100"/>
        <c:noMultiLvlLbl val="0"/>
      </c:catAx>
      <c:valAx>
        <c:axId val="206272136"/>
        <c:scaling>
          <c:orientation val="minMax"/>
        </c:scaling>
        <c:delete val="1"/>
        <c:axPos val="l"/>
        <c:numFmt formatCode="_(* #,##0_);_(* \(#,##0\);_(* &quot;-&quot;??_);_(@_)" sourceLinked="1"/>
        <c:majorTickMark val="none"/>
        <c:minorTickMark val="none"/>
        <c:tickLblPos val="nextTo"/>
        <c:crossAx val="206266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oftEdge rad="31750"/>
    </a:effectLst>
  </c:spPr>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s-MX" sz="1400" b="1" i="0" u="none" strike="noStrike" kern="1200" spc="0" baseline="0">
          <a:solidFill>
            <a:sysClr val="windowText" lastClr="000000">
              <a:lumMod val="65000"/>
              <a:lumOff val="35000"/>
            </a:sysClr>
          </a:solidFill>
          <a:latin typeface="+mn-lt"/>
          <a:ea typeface="+mn-ea"/>
          <a:cs typeface="+mn-cs"/>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s-MX"/>
              <a:t>Cantidad de PSS Monitoreadas y Cantidad de Encuestas Aplicadas</a:t>
            </a:r>
          </a:p>
          <a:p>
            <a:pPr>
              <a:defRPr/>
            </a:pPr>
            <a:r>
              <a:rPr lang="es-MX"/>
              <a:t>Enero</a:t>
            </a:r>
            <a:r>
              <a:rPr lang="es-MX" baseline="0"/>
              <a:t> - </a:t>
            </a:r>
            <a:r>
              <a:rPr lang="es-MX"/>
              <a:t>Marzo 2026</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bar3DChart>
        <c:barDir val="col"/>
        <c:grouping val="clustered"/>
        <c:varyColors val="0"/>
        <c:ser>
          <c:idx val="0"/>
          <c:order val="0"/>
          <c:tx>
            <c:v>Monitoreo</c:v>
          </c:tx>
          <c:spPr>
            <a:solidFill>
              <a:schemeClr val="accent6"/>
            </a:solidFill>
            <a:ln>
              <a:noFill/>
            </a:ln>
            <a:effectLst/>
            <a:sp3d/>
          </c:spPr>
          <c:invertIfNegative val="0"/>
          <c:dLbls>
            <c:dLbl>
              <c:idx val="0"/>
              <c:layout>
                <c:manualLayout>
                  <c:x val="0"/>
                  <c:y val="-4.4100836040731117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4.116078030468248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6.3757705411864827E-17"/>
                  <c:y val="-5.8801114720974927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3.4777331970717853E-3"/>
                  <c:y val="-3.52806688325850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'MONITOREO POR OFICINA'!$C$62:$C$66</c15:sqref>
                  </c15:fullRef>
                </c:ext>
              </c:extLst>
              <c:f>'MONITOREO POR OFICINA'!$C$62:$C$65</c:f>
              <c:strCache>
                <c:ptCount val="4"/>
                <c:pt idx="0">
                  <c:v>CPNA</c:v>
                </c:pt>
                <c:pt idx="1">
                  <c:v>Privado</c:v>
                </c:pt>
                <c:pt idx="2">
                  <c:v>Hospital</c:v>
                </c:pt>
                <c:pt idx="3">
                  <c:v>Farmacia</c:v>
                </c:pt>
              </c:strCache>
            </c:strRef>
          </c:cat>
          <c:val>
            <c:numRef>
              <c:extLst>
                <c:ext xmlns:c15="http://schemas.microsoft.com/office/drawing/2012/chart" uri="{02D57815-91ED-43cb-92C2-25804820EDAC}">
                  <c15:fullRef>
                    <c15:sqref>'MONITOREO POR OFICINA'!$D$62:$D$66</c15:sqref>
                  </c15:fullRef>
                </c:ext>
              </c:extLst>
              <c:f>'MONITOREO POR OFICINA'!$D$62:$D$65</c:f>
              <c:numCache>
                <c:formatCode>General</c:formatCode>
                <c:ptCount val="4"/>
                <c:pt idx="0">
                  <c:v>79</c:v>
                </c:pt>
                <c:pt idx="1">
                  <c:v>34</c:v>
                </c:pt>
                <c:pt idx="2">
                  <c:v>33</c:v>
                </c:pt>
                <c:pt idx="3">
                  <c:v>19</c:v>
                </c:pt>
              </c:numCache>
            </c:numRef>
          </c:val>
          <c:extLst xmlns:c16r2="http://schemas.microsoft.com/office/drawing/2015/06/chart">
            <c:ext xmlns:c16="http://schemas.microsoft.com/office/drawing/2014/chart" uri="{C3380CC4-5D6E-409C-BE32-E72D297353CC}">
              <c16:uniqueId val="{00000000-FE2F-49FE-B8A5-8C0FAD5BD572}"/>
            </c:ext>
          </c:extLst>
        </c:ser>
        <c:ser>
          <c:idx val="1"/>
          <c:order val="1"/>
          <c:tx>
            <c:v>Encuestas</c:v>
          </c:tx>
          <c:spPr>
            <a:solidFill>
              <a:srgbClr val="002060"/>
            </a:solidFill>
            <a:ln>
              <a:noFill/>
            </a:ln>
            <a:effectLst/>
            <a:sp3d/>
          </c:spPr>
          <c:invertIfNegative val="0"/>
          <c:dLbls>
            <c:dLbl>
              <c:idx val="0"/>
              <c:layout>
                <c:manualLayout>
                  <c:x val="5.2165997956078371E-3"/>
                  <c:y val="-3.822072456863365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3.234061309653626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2.9400557360487412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2751541082372965E-16"/>
                  <c:y val="-4.116078030468248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c:ext xmlns:c15="http://schemas.microsoft.com/office/drawing/2012/chart" uri="{02D57815-91ED-43cb-92C2-25804820EDAC}">
                  <c15:fullRef>
                    <c15:sqref>'MONITOREO POR OFICINA'!$C$62:$C$66</c15:sqref>
                  </c15:fullRef>
                </c:ext>
              </c:extLst>
              <c:f>'MONITOREO POR OFICINA'!$C$62:$C$65</c:f>
              <c:strCache>
                <c:ptCount val="4"/>
                <c:pt idx="0">
                  <c:v>CPNA</c:v>
                </c:pt>
                <c:pt idx="1">
                  <c:v>Privado</c:v>
                </c:pt>
                <c:pt idx="2">
                  <c:v>Hospital</c:v>
                </c:pt>
                <c:pt idx="3">
                  <c:v>Farmacia</c:v>
                </c:pt>
              </c:strCache>
            </c:strRef>
          </c:cat>
          <c:val>
            <c:numRef>
              <c:extLst>
                <c:ext xmlns:c15="http://schemas.microsoft.com/office/drawing/2012/chart" uri="{02D57815-91ED-43cb-92C2-25804820EDAC}">
                  <c15:fullRef>
                    <c15:sqref>'MONITOREO POR OFICINA'!$E$62:$E$66</c15:sqref>
                  </c15:fullRef>
                </c:ext>
              </c:extLst>
              <c:f>'MONITOREO POR OFICINA'!$E$62:$E$65</c:f>
              <c:numCache>
                <c:formatCode>#,##0</c:formatCode>
                <c:ptCount val="4"/>
                <c:pt idx="0">
                  <c:v>815</c:v>
                </c:pt>
                <c:pt idx="1">
                  <c:v>339</c:v>
                </c:pt>
                <c:pt idx="2">
                  <c:v>326</c:v>
                </c:pt>
                <c:pt idx="3">
                  <c:v>182</c:v>
                </c:pt>
              </c:numCache>
            </c:numRef>
          </c:val>
          <c:extLst xmlns:c16r2="http://schemas.microsoft.com/office/drawing/2015/06/chart">
            <c:ext xmlns:c16="http://schemas.microsoft.com/office/drawing/2014/chart" uri="{C3380CC4-5D6E-409C-BE32-E72D297353CC}">
              <c16:uniqueId val="{00000001-FE2F-49FE-B8A5-8C0FAD5BD572}"/>
            </c:ext>
          </c:extLst>
        </c:ser>
        <c:dLbls>
          <c:showLegendKey val="0"/>
          <c:showVal val="0"/>
          <c:showCatName val="0"/>
          <c:showSerName val="0"/>
          <c:showPercent val="0"/>
          <c:showBubbleSize val="0"/>
        </c:dLbls>
        <c:gapWidth val="150"/>
        <c:shape val="box"/>
        <c:axId val="206265472"/>
        <c:axId val="206267040"/>
        <c:axId val="0"/>
      </c:bar3DChart>
      <c:catAx>
        <c:axId val="206265472"/>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crossAx val="206267040"/>
        <c:crosses val="autoZero"/>
        <c:auto val="1"/>
        <c:lblAlgn val="ctr"/>
        <c:lblOffset val="100"/>
        <c:noMultiLvlLbl val="0"/>
      </c:catAx>
      <c:valAx>
        <c:axId val="206267040"/>
        <c:scaling>
          <c:orientation val="minMax"/>
        </c:scaling>
        <c:delete val="1"/>
        <c:axPos val="l"/>
        <c:numFmt formatCode="General" sourceLinked="1"/>
        <c:majorTickMark val="none"/>
        <c:minorTickMark val="none"/>
        <c:tickLblPos val="nextTo"/>
        <c:crossAx val="20626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solidFill>
            <a:schemeClr val="tx1"/>
          </a:solidFill>
          <a:latin typeface="Times New Roman" panose="02020603050405020304" pitchFamily="18" charset="0"/>
          <a:cs typeface="Times New Roman" panose="02020603050405020304" pitchFamily="18" charset="0"/>
        </a:defRPr>
      </a:pPr>
      <a:endParaRPr lang="es-MX"/>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DO"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s-MX"/>
              <a:t>Cantidad de Monitoreo en Prestadoras de Servicios de Salud </a:t>
            </a:r>
          </a:p>
          <a:p>
            <a:pPr>
              <a:defRPr/>
            </a:pPr>
            <a:r>
              <a:rPr lang="es-MX"/>
              <a:t>Enero - Marzo 2026</a:t>
            </a:r>
          </a:p>
        </c:rich>
      </c:tx>
      <c:overlay val="0"/>
      <c:spPr>
        <a:noFill/>
        <a:ln>
          <a:noFill/>
        </a:ln>
        <a:effectLst/>
      </c:spPr>
      <c:txPr>
        <a:bodyPr rot="0" spcFirstLastPara="1" vertOverflow="ellipsis" vert="horz" wrap="square" anchor="ctr" anchorCtr="1"/>
        <a:lstStyle/>
        <a:p>
          <a:pPr>
            <a:defRPr lang="es-DO"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plotArea>
      <c:layout>
        <c:manualLayout>
          <c:layoutTarget val="inner"/>
          <c:xMode val="edge"/>
          <c:yMode val="edge"/>
          <c:x val="1.6515015581771819E-2"/>
          <c:y val="0.12947146833447049"/>
          <c:w val="0.96022599719361246"/>
          <c:h val="0.48796939618791529"/>
        </c:manualLayout>
      </c:layout>
      <c:barChart>
        <c:barDir val="col"/>
        <c:grouping val="clustered"/>
        <c:varyColors val="0"/>
        <c:ser>
          <c:idx val="0"/>
          <c:order val="0"/>
          <c:tx>
            <c:strRef>
              <c:f>'MONITOREO POR OFICINA'!$Q$18</c:f>
              <c:strCache>
                <c:ptCount val="1"/>
                <c:pt idx="0">
                  <c:v>DIDA Central (Distrito Nacional)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OFICINA'!$R$18:$R$18</c:f>
              <c:numCache>
                <c:formatCode>#,##0</c:formatCode>
                <c:ptCount val="1"/>
                <c:pt idx="0">
                  <c:v>34</c:v>
                </c:pt>
              </c:numCache>
            </c:numRef>
          </c:val>
          <c:extLst xmlns:c16r2="http://schemas.microsoft.com/office/drawing/2015/06/chart">
            <c:ext xmlns:c16="http://schemas.microsoft.com/office/drawing/2014/chart" uri="{C3380CC4-5D6E-409C-BE32-E72D297353CC}">
              <c16:uniqueId val="{00000000-85BB-4960-BCFC-F973691FB3A1}"/>
            </c:ext>
          </c:extLst>
        </c:ser>
        <c:ser>
          <c:idx val="1"/>
          <c:order val="1"/>
          <c:tx>
            <c:strRef>
              <c:f>'MONITOREO POR OFICINA'!$Q$19</c:f>
              <c:strCache>
                <c:ptCount val="1"/>
                <c:pt idx="0">
                  <c:v>Santiago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OFICINA'!$R$19:$R$19</c:f>
              <c:numCache>
                <c:formatCode>#,##0</c:formatCode>
                <c:ptCount val="1"/>
                <c:pt idx="0">
                  <c:v>17</c:v>
                </c:pt>
              </c:numCache>
            </c:numRef>
          </c:val>
          <c:extLst xmlns:c16r2="http://schemas.microsoft.com/office/drawing/2015/06/chart">
            <c:ext xmlns:c16="http://schemas.microsoft.com/office/drawing/2014/chart" uri="{C3380CC4-5D6E-409C-BE32-E72D297353CC}">
              <c16:uniqueId val="{00000001-85BB-4960-BCFC-F973691FB3A1}"/>
            </c:ext>
          </c:extLst>
        </c:ser>
        <c:ser>
          <c:idx val="2"/>
          <c:order val="2"/>
          <c:tx>
            <c:strRef>
              <c:f>'MONITOREO POR OFICINA'!$Q$20</c:f>
              <c:strCache>
                <c:ptCount val="1"/>
                <c:pt idx="0">
                  <c:v>Mao</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OFICINA'!$R$20:$R$20</c:f>
              <c:numCache>
                <c:formatCode>#,##0</c:formatCode>
                <c:ptCount val="1"/>
                <c:pt idx="0">
                  <c:v>14</c:v>
                </c:pt>
              </c:numCache>
            </c:numRef>
          </c:val>
          <c:extLst xmlns:c16r2="http://schemas.microsoft.com/office/drawing/2015/06/chart">
            <c:ext xmlns:c16="http://schemas.microsoft.com/office/drawing/2014/chart" uri="{C3380CC4-5D6E-409C-BE32-E72D297353CC}">
              <c16:uniqueId val="{00000002-85BB-4960-BCFC-F973691FB3A1}"/>
            </c:ext>
          </c:extLst>
        </c:ser>
        <c:ser>
          <c:idx val="3"/>
          <c:order val="3"/>
          <c:tx>
            <c:strRef>
              <c:f>'MONITOREO POR OFICINA'!$Q$21</c:f>
              <c:strCache>
                <c:ptCount val="1"/>
                <c:pt idx="0">
                  <c:v>Bahoruco</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OFICINA'!$R$21:$R$21</c:f>
              <c:numCache>
                <c:formatCode>#,##0</c:formatCode>
                <c:ptCount val="1"/>
                <c:pt idx="0">
                  <c:v>12</c:v>
                </c:pt>
              </c:numCache>
            </c:numRef>
          </c:val>
          <c:extLst xmlns:c16r2="http://schemas.microsoft.com/office/drawing/2015/06/chart">
            <c:ext xmlns:c16="http://schemas.microsoft.com/office/drawing/2014/chart" uri="{C3380CC4-5D6E-409C-BE32-E72D297353CC}">
              <c16:uniqueId val="{00000003-85BB-4960-BCFC-F973691FB3A1}"/>
            </c:ext>
          </c:extLst>
        </c:ser>
        <c:ser>
          <c:idx val="4"/>
          <c:order val="4"/>
          <c:tx>
            <c:strRef>
              <c:f>'MONITOREO POR OFICINA'!$Q$22</c:f>
              <c:strCache>
                <c:ptCount val="1"/>
                <c:pt idx="0">
                  <c:v>San Pedro de Macorís</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OFICINA'!$R$22:$R$22</c:f>
              <c:numCache>
                <c:formatCode>#,##0</c:formatCode>
                <c:ptCount val="1"/>
                <c:pt idx="0">
                  <c:v>10</c:v>
                </c:pt>
              </c:numCache>
            </c:numRef>
          </c:val>
          <c:extLst xmlns:c16r2="http://schemas.microsoft.com/office/drawing/2015/06/chart">
            <c:ext xmlns:c16="http://schemas.microsoft.com/office/drawing/2014/chart" uri="{C3380CC4-5D6E-409C-BE32-E72D297353CC}">
              <c16:uniqueId val="{00000004-85BB-4960-BCFC-F973691FB3A1}"/>
            </c:ext>
          </c:extLst>
        </c:ser>
        <c:ser>
          <c:idx val="5"/>
          <c:order val="5"/>
          <c:tx>
            <c:strRef>
              <c:f>'MONITOREO POR OFICINA'!$Q$23</c:f>
              <c:strCache>
                <c:ptCount val="1"/>
                <c:pt idx="0">
                  <c:v>Azua</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OFICINA'!$R$23:$R$23</c:f>
              <c:numCache>
                <c:formatCode>#,##0</c:formatCode>
                <c:ptCount val="1"/>
                <c:pt idx="0">
                  <c:v>10</c:v>
                </c:pt>
              </c:numCache>
            </c:numRef>
          </c:val>
          <c:extLst xmlns:c16r2="http://schemas.microsoft.com/office/drawing/2015/06/chart">
            <c:ext xmlns:c16="http://schemas.microsoft.com/office/drawing/2014/chart" uri="{C3380CC4-5D6E-409C-BE32-E72D297353CC}">
              <c16:uniqueId val="{00000005-85BB-4960-BCFC-F973691FB3A1}"/>
            </c:ext>
          </c:extLst>
        </c:ser>
        <c:ser>
          <c:idx val="6"/>
          <c:order val="6"/>
          <c:tx>
            <c:strRef>
              <c:f>'MONITOREO POR OFICINA'!$Q$24</c:f>
              <c:strCache>
                <c:ptCount val="1"/>
                <c:pt idx="0">
                  <c:v>San Juan de la Maguana</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OFICINA'!$R$24:$R$24</c:f>
              <c:numCache>
                <c:formatCode>#,##0</c:formatCode>
                <c:ptCount val="1"/>
                <c:pt idx="0">
                  <c:v>10</c:v>
                </c:pt>
              </c:numCache>
            </c:numRef>
          </c:val>
          <c:extLst xmlns:c16r2="http://schemas.microsoft.com/office/drawing/2015/06/chart">
            <c:ext xmlns:c16="http://schemas.microsoft.com/office/drawing/2014/chart" uri="{C3380CC4-5D6E-409C-BE32-E72D297353CC}">
              <c16:uniqueId val="{00000006-85BB-4960-BCFC-F973691FB3A1}"/>
            </c:ext>
          </c:extLst>
        </c:ser>
        <c:ser>
          <c:idx val="7"/>
          <c:order val="7"/>
          <c:tx>
            <c:strRef>
              <c:f>'MONITOREO POR OFICINA'!$Q$25</c:f>
              <c:strCache>
                <c:ptCount val="1"/>
                <c:pt idx="0">
                  <c:v>San Cristóbal</c:v>
                </c:pt>
              </c:strCache>
              <c:extLst xmlns:c15="http://schemas.microsoft.com/office/drawing/2012/chart"/>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OFICINA'!$R$25:$R$25</c:f>
              <c:numCache>
                <c:formatCode>#,##0</c:formatCode>
                <c:ptCount val="1"/>
                <c:pt idx="0">
                  <c:v>10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7-85BB-4960-BCFC-F973691FB3A1}"/>
            </c:ext>
          </c:extLst>
        </c:ser>
        <c:ser>
          <c:idx val="8"/>
          <c:order val="8"/>
          <c:tx>
            <c:strRef>
              <c:f>'MONITOREO POR OFICINA'!$Q$26</c:f>
              <c:strCache>
                <c:ptCount val="1"/>
                <c:pt idx="0">
                  <c:v>La Vega</c:v>
                </c:pt>
              </c:strCache>
              <c:extLst xmlns:c15="http://schemas.microsoft.com/office/drawing/2012/chart"/>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OFICINA'!$R$26:$R$26</c:f>
              <c:numCache>
                <c:formatCode>#,##0</c:formatCode>
                <c:ptCount val="1"/>
                <c:pt idx="0">
                  <c:v>8</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8-85BB-4960-BCFC-F973691FB3A1}"/>
            </c:ext>
          </c:extLst>
        </c:ser>
        <c:ser>
          <c:idx val="9"/>
          <c:order val="9"/>
          <c:tx>
            <c:strRef>
              <c:f>'MONITOREO POR OFICINA'!$Q$27</c:f>
              <c:strCache>
                <c:ptCount val="1"/>
                <c:pt idx="0">
                  <c:v>San Francisco de Macorís</c:v>
                </c:pt>
              </c:strCache>
              <c:extLst xmlns:c15="http://schemas.microsoft.com/office/drawing/2012/chart"/>
            </c:strRef>
          </c:tx>
          <c:spPr>
            <a:solidFill>
              <a:schemeClr val="accent4">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OFICINA'!$R$27:$R$27</c:f>
              <c:numCache>
                <c:formatCode>#,##0</c:formatCode>
                <c:ptCount val="1"/>
                <c:pt idx="0">
                  <c:v>7</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9-85BB-4960-BCFC-F973691FB3A1}"/>
            </c:ext>
          </c:extLst>
        </c:ser>
        <c:ser>
          <c:idx val="10"/>
          <c:order val="10"/>
          <c:tx>
            <c:strRef>
              <c:f>'MONITOREO POR OFICINA'!$Q$28</c:f>
              <c:strCache>
                <c:ptCount val="1"/>
                <c:pt idx="0">
                  <c:v>Puerto Plata</c:v>
                </c:pt>
              </c:strCache>
              <c:extLst xmlns:c15="http://schemas.microsoft.com/office/drawing/2012/chart"/>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OFICINA'!$R$28:$R$28</c:f>
              <c:numCache>
                <c:formatCode>#,##0</c:formatCode>
                <c:ptCount val="1"/>
                <c:pt idx="0">
                  <c:v>6</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A-85BB-4960-BCFC-F973691FB3A1}"/>
            </c:ext>
          </c:extLst>
        </c:ser>
        <c:ser>
          <c:idx val="11"/>
          <c:order val="11"/>
          <c:tx>
            <c:strRef>
              <c:f>'MONITOREO POR OFICINA'!$Q$29</c:f>
              <c:strCache>
                <c:ptCount val="1"/>
                <c:pt idx="0">
                  <c:v>Barahona</c:v>
                </c:pt>
              </c:strCache>
              <c:extLst xmlns:c15="http://schemas.microsoft.com/office/drawing/2012/chart"/>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OFICINA'!$R$29:$R$29</c:f>
              <c:numCache>
                <c:formatCode>#,##0</c:formatCode>
                <c:ptCount val="1"/>
                <c:pt idx="0">
                  <c:v>6</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B-85BB-4960-BCFC-F973691FB3A1}"/>
            </c:ext>
          </c:extLst>
        </c:ser>
        <c:ser>
          <c:idx val="12"/>
          <c:order val="12"/>
          <c:tx>
            <c:strRef>
              <c:f>'MONITOREO POR OFICINA'!$Q$30</c:f>
              <c:strCache>
                <c:ptCount val="1"/>
                <c:pt idx="0">
                  <c:v>Bávaro</c:v>
                </c:pt>
              </c:strCache>
              <c:extLst xmlns:c15="http://schemas.microsoft.com/office/drawing/2012/chart"/>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OFICINA'!$R$30:$R$30</c:f>
              <c:numCache>
                <c:formatCode>#,##0</c:formatCode>
                <c:ptCount val="1"/>
                <c:pt idx="0">
                  <c:v>6</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C-85BB-4960-BCFC-F973691FB3A1}"/>
            </c:ext>
          </c:extLst>
        </c:ser>
        <c:ser>
          <c:idx val="13"/>
          <c:order val="13"/>
          <c:tx>
            <c:strRef>
              <c:f>'MONITOREO POR OFICINA'!$Q$31</c:f>
              <c:strCache>
                <c:ptCount val="1"/>
                <c:pt idx="0">
                  <c:v>Samaná</c:v>
                </c:pt>
              </c:strCache>
              <c:extLst xmlns:c15="http://schemas.microsoft.com/office/drawing/2012/chart"/>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OFICINA'!$R$31:$R$31</c:f>
              <c:numCache>
                <c:formatCode>#,##0</c:formatCode>
                <c:ptCount val="1"/>
                <c:pt idx="0">
                  <c:v>6</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D-85BB-4960-BCFC-F973691FB3A1}"/>
            </c:ext>
          </c:extLst>
        </c:ser>
        <c:ser>
          <c:idx val="14"/>
          <c:order val="14"/>
          <c:tx>
            <c:strRef>
              <c:f>'MONITOREO POR OFICINA'!$Q$32</c:f>
              <c:strCache>
                <c:ptCount val="1"/>
                <c:pt idx="0">
                  <c:v>Higüey</c:v>
                </c:pt>
              </c:strCache>
              <c:extLst xmlns:c15="http://schemas.microsoft.com/office/drawing/2012/chart"/>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OFICINA'!$R$32:$R$32</c:f>
              <c:numCache>
                <c:formatCode>#,##0</c:formatCode>
                <c:ptCount val="1"/>
                <c:pt idx="0">
                  <c:v>5</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E-85BB-4960-BCFC-F973691FB3A1}"/>
            </c:ext>
          </c:extLst>
        </c:ser>
        <c:ser>
          <c:idx val="15"/>
          <c:order val="15"/>
          <c:tx>
            <c:strRef>
              <c:f>'MONITOREO POR OFICINA'!$Q$33</c:f>
              <c:strCache>
                <c:ptCount val="1"/>
                <c:pt idx="0">
                  <c:v>La Romana</c:v>
                </c:pt>
              </c:strCache>
              <c:extLst xmlns:c15="http://schemas.microsoft.com/office/drawing/2012/chart"/>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OFICINA'!$R$33:$R$33</c:f>
              <c:numCache>
                <c:formatCode>#,##0</c:formatCode>
                <c:ptCount val="1"/>
                <c:pt idx="0">
                  <c:v>4</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F-85BB-4960-BCFC-F973691FB3A1}"/>
            </c:ext>
          </c:extLst>
        </c:ser>
        <c:dLbls>
          <c:dLblPos val="outEnd"/>
          <c:showLegendKey val="0"/>
          <c:showVal val="1"/>
          <c:showCatName val="0"/>
          <c:showSerName val="0"/>
          <c:showPercent val="0"/>
          <c:showBubbleSize val="0"/>
        </c:dLbls>
        <c:gapWidth val="219"/>
        <c:overlap val="-27"/>
        <c:axId val="206267824"/>
        <c:axId val="206268216"/>
        <c:extLst>
          <c:ext xmlns:c15="http://schemas.microsoft.com/office/drawing/2012/chart" uri="{02D57815-91ED-43cb-92C2-25804820EDAC}">
            <c15:filteredBarSeries>
              <c15:ser>
                <c:idx val="16"/>
                <c:order val="16"/>
                <c:tx>
                  <c:strRef>
                    <c:extLst>
                      <c:ext uri="{02D57815-91ED-43cb-92C2-25804820EDAC}">
                        <c15:formulaRef>
                          <c15:sqref>'MONITOREO POR OFICINA'!$C$18:$C$32</c15:sqref>
                        </c15:formulaRef>
                      </c:ext>
                    </c:extLst>
                    <c:strCache>
                      <c:ptCount val="1"/>
                      <c:pt idx="0">
                        <c:v>DIDA Central (Distrito Nacional) La Romana Santiago La Vega San Pedro de Macorís Mao Higüey Azua Puerto Plata San Francisco de Macorís San Juan de la Maguana Barahona San Cristóbal Bávaro Bahoruco</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'MONITOREO POR OFICINA'!$C$33</c15:sqref>
                        </c15:formulaRef>
                      </c:ext>
                    </c:extLst>
                    <c:numCache>
                      <c:formatCode>General</c:formatCode>
                      <c:ptCount val="1"/>
                      <c:pt idx="0">
                        <c:v>0</c:v>
                      </c:pt>
                    </c:numCache>
                  </c:numRef>
                </c:val>
              </c15:ser>
            </c15:filteredBarSeries>
          </c:ext>
        </c:extLst>
      </c:barChart>
      <c:catAx>
        <c:axId val="206267824"/>
        <c:scaling>
          <c:orientation val="minMax"/>
        </c:scaling>
        <c:delete val="1"/>
        <c:axPos val="b"/>
        <c:numFmt formatCode="General" sourceLinked="1"/>
        <c:majorTickMark val="none"/>
        <c:minorTickMark val="none"/>
        <c:tickLblPos val="nextTo"/>
        <c:crossAx val="206268216"/>
        <c:crosses val="autoZero"/>
        <c:auto val="1"/>
        <c:lblAlgn val="ctr"/>
        <c:lblOffset val="100"/>
        <c:noMultiLvlLbl val="0"/>
      </c:catAx>
      <c:valAx>
        <c:axId val="206268216"/>
        <c:scaling>
          <c:orientation val="minMax"/>
        </c:scaling>
        <c:delete val="1"/>
        <c:axPos val="l"/>
        <c:numFmt formatCode="#,##0" sourceLinked="1"/>
        <c:majorTickMark val="none"/>
        <c:minorTickMark val="none"/>
        <c:tickLblPos val="nextTo"/>
        <c:crossAx val="206267824"/>
        <c:crosses val="autoZero"/>
        <c:crossBetween val="between"/>
      </c:valAx>
      <c:spPr>
        <a:noFill/>
        <a:ln>
          <a:noFill/>
        </a:ln>
        <a:effectLst/>
      </c:spPr>
    </c:plotArea>
    <c:legend>
      <c:legendPos val="b"/>
      <c:layout>
        <c:manualLayout>
          <c:xMode val="edge"/>
          <c:yMode val="edge"/>
          <c:x val="6.1925536653018552E-2"/>
          <c:y val="0.64672011870004475"/>
          <c:w val="0.87146908095936593"/>
          <c:h val="0.3277326577601401"/>
        </c:manualLayout>
      </c:layout>
      <c:overlay val="0"/>
      <c:spPr>
        <a:noFill/>
        <a:ln>
          <a:noFill/>
        </a:ln>
        <a:effectLst/>
      </c:spPr>
      <c:txPr>
        <a:bodyPr rot="0" spcFirstLastPara="1" vertOverflow="ellipsis" vert="horz" wrap="square" anchor="ctr" anchorCtr="1"/>
        <a:lstStyle/>
        <a:p>
          <a:pPr>
            <a:defRPr lang="es-DO" sz="12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rtl="0">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DO"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s-MX"/>
              <a:t>Cantidad de Encuestas Aplicadas en Prestadoras de Servicios de Salud </a:t>
            </a:r>
          </a:p>
          <a:p>
            <a:pPr algn="ctr" rtl="0">
              <a:defRPr/>
            </a:pPr>
            <a:r>
              <a:rPr lang="es-MX"/>
              <a:t>Enero -Marzo 2026</a:t>
            </a:r>
          </a:p>
        </c:rich>
      </c:tx>
      <c:overlay val="0"/>
      <c:spPr>
        <a:noFill/>
        <a:ln>
          <a:noFill/>
        </a:ln>
        <a:effectLst/>
      </c:spPr>
      <c:txPr>
        <a:bodyPr rot="0" spcFirstLastPara="1" vertOverflow="ellipsis" vert="horz" wrap="square" anchor="ctr" anchorCtr="1"/>
        <a:lstStyle/>
        <a:p>
          <a:pPr algn="ctr" rtl="0">
            <a:defRPr lang="es-DO"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plotArea>
      <c:layout>
        <c:manualLayout>
          <c:layoutTarget val="inner"/>
          <c:xMode val="edge"/>
          <c:yMode val="edge"/>
          <c:x val="3.8668215629877371E-2"/>
          <c:y val="0.15956092520359405"/>
          <c:w val="0.92738621171167457"/>
          <c:h val="0.45188081171148442"/>
        </c:manualLayout>
      </c:layout>
      <c:barChart>
        <c:barDir val="col"/>
        <c:grouping val="clustered"/>
        <c:varyColors val="0"/>
        <c:ser>
          <c:idx val="0"/>
          <c:order val="0"/>
          <c:tx>
            <c:strRef>
              <c:f>'MONITOREO POR OFICINA'!$Q$42</c:f>
              <c:strCache>
                <c:ptCount val="1"/>
                <c:pt idx="0">
                  <c:v>DIDA Central (Distrito Nacional)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lgn="ct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OFICINA'!$R$42:$R$42</c:f>
              <c:numCache>
                <c:formatCode>#,##0</c:formatCode>
                <c:ptCount val="1"/>
                <c:pt idx="0">
                  <c:v>326</c:v>
                </c:pt>
              </c:numCache>
            </c:numRef>
          </c:val>
          <c:extLst xmlns:c16r2="http://schemas.microsoft.com/office/drawing/2015/06/chart">
            <c:ext xmlns:c16="http://schemas.microsoft.com/office/drawing/2014/chart" uri="{C3380CC4-5D6E-409C-BE32-E72D297353CC}">
              <c16:uniqueId val="{00000000-9C74-49C4-B669-A9F78382FA94}"/>
            </c:ext>
          </c:extLst>
        </c:ser>
        <c:ser>
          <c:idx val="1"/>
          <c:order val="1"/>
          <c:tx>
            <c:strRef>
              <c:f>'MONITOREO POR OFICINA'!$Q$43</c:f>
              <c:strCache>
                <c:ptCount val="1"/>
                <c:pt idx="0">
                  <c:v>Santiago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OFICINA'!$R$43:$R$43</c:f>
              <c:numCache>
                <c:formatCode>#,##0</c:formatCode>
                <c:ptCount val="1"/>
                <c:pt idx="0">
                  <c:v>170</c:v>
                </c:pt>
              </c:numCache>
            </c:numRef>
          </c:val>
          <c:extLst xmlns:c16r2="http://schemas.microsoft.com/office/drawing/2015/06/chart">
            <c:ext xmlns:c16="http://schemas.microsoft.com/office/drawing/2014/chart" uri="{C3380CC4-5D6E-409C-BE32-E72D297353CC}">
              <c16:uniqueId val="{00000001-9C74-49C4-B669-A9F78382FA94}"/>
            </c:ext>
          </c:extLst>
        </c:ser>
        <c:ser>
          <c:idx val="2"/>
          <c:order val="2"/>
          <c:tx>
            <c:strRef>
              <c:f>'MONITOREO POR OFICINA'!$Q$44</c:f>
              <c:strCache>
                <c:ptCount val="1"/>
                <c:pt idx="0">
                  <c:v>Mao</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OFICINA'!$R$44:$R$44</c:f>
              <c:numCache>
                <c:formatCode>#,##0</c:formatCode>
                <c:ptCount val="1"/>
                <c:pt idx="0">
                  <c:v>140</c:v>
                </c:pt>
              </c:numCache>
            </c:numRef>
          </c:val>
          <c:extLst xmlns:c16r2="http://schemas.microsoft.com/office/drawing/2015/06/chart">
            <c:ext xmlns:c16="http://schemas.microsoft.com/office/drawing/2014/chart" uri="{C3380CC4-5D6E-409C-BE32-E72D297353CC}">
              <c16:uniqueId val="{00000002-9C74-49C4-B669-A9F78382FA94}"/>
            </c:ext>
          </c:extLst>
        </c:ser>
        <c:ser>
          <c:idx val="3"/>
          <c:order val="3"/>
          <c:tx>
            <c:strRef>
              <c:f>'MONITOREO POR OFICINA'!$Q$45</c:f>
              <c:strCache>
                <c:ptCount val="1"/>
                <c:pt idx="0">
                  <c:v>Azua</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OFICINA'!$R$45:$R$45</c:f>
              <c:numCache>
                <c:formatCode>#,##0</c:formatCode>
                <c:ptCount val="1"/>
                <c:pt idx="0">
                  <c:v>139</c:v>
                </c:pt>
              </c:numCache>
            </c:numRef>
          </c:val>
          <c:extLst xmlns:c16r2="http://schemas.microsoft.com/office/drawing/2015/06/chart">
            <c:ext xmlns:c16="http://schemas.microsoft.com/office/drawing/2014/chart" uri="{C3380CC4-5D6E-409C-BE32-E72D297353CC}">
              <c16:uniqueId val="{00000003-9C74-49C4-B669-A9F78382FA94}"/>
            </c:ext>
          </c:extLst>
        </c:ser>
        <c:ser>
          <c:idx val="4"/>
          <c:order val="4"/>
          <c:tx>
            <c:strRef>
              <c:f>'MONITOREO POR OFICINA'!$Q$46</c:f>
              <c:strCache>
                <c:ptCount val="1"/>
                <c:pt idx="0">
                  <c:v>Bahoruco</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OFICINA'!$R$46:$R$46</c:f>
              <c:numCache>
                <c:formatCode>#,##0</c:formatCode>
                <c:ptCount val="1"/>
                <c:pt idx="0">
                  <c:v>111</c:v>
                </c:pt>
              </c:numCache>
            </c:numRef>
          </c:val>
          <c:extLst xmlns:c16r2="http://schemas.microsoft.com/office/drawing/2015/06/chart">
            <c:ext xmlns:c16="http://schemas.microsoft.com/office/drawing/2014/chart" uri="{C3380CC4-5D6E-409C-BE32-E72D297353CC}">
              <c16:uniqueId val="{00000004-9C74-49C4-B669-A9F78382FA94}"/>
            </c:ext>
          </c:extLst>
        </c:ser>
        <c:ser>
          <c:idx val="5"/>
          <c:order val="5"/>
          <c:tx>
            <c:strRef>
              <c:f>'MONITOREO POR OFICINA'!$Q$47</c:f>
              <c:strCache>
                <c:ptCount val="1"/>
                <c:pt idx="0">
                  <c:v>San Pedro de Macorís</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OFICINA'!$R$47:$R$47</c:f>
              <c:numCache>
                <c:formatCode>#,##0</c:formatCode>
                <c:ptCount val="1"/>
                <c:pt idx="0">
                  <c:v>100</c:v>
                </c:pt>
              </c:numCache>
            </c:numRef>
          </c:val>
          <c:extLst xmlns:c16r2="http://schemas.microsoft.com/office/drawing/2015/06/chart">
            <c:ext xmlns:c16="http://schemas.microsoft.com/office/drawing/2014/chart" uri="{C3380CC4-5D6E-409C-BE32-E72D297353CC}">
              <c16:uniqueId val="{00000005-9C74-49C4-B669-A9F78382FA94}"/>
            </c:ext>
          </c:extLst>
        </c:ser>
        <c:ser>
          <c:idx val="6"/>
          <c:order val="6"/>
          <c:tx>
            <c:strRef>
              <c:f>'MONITOREO POR OFICINA'!$Q$48</c:f>
              <c:strCache>
                <c:ptCount val="1"/>
                <c:pt idx="0">
                  <c:v>San Juan de la Maguana</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OFICINA'!$R$48:$R$48</c:f>
              <c:numCache>
                <c:formatCode>#,##0</c:formatCode>
                <c:ptCount val="1"/>
                <c:pt idx="0">
                  <c:v>100</c:v>
                </c:pt>
              </c:numCache>
            </c:numRef>
          </c:val>
          <c:extLst xmlns:c16r2="http://schemas.microsoft.com/office/drawing/2015/06/chart">
            <c:ext xmlns:c16="http://schemas.microsoft.com/office/drawing/2014/chart" uri="{C3380CC4-5D6E-409C-BE32-E72D297353CC}">
              <c16:uniqueId val="{00000006-9C74-49C4-B669-A9F78382FA94}"/>
            </c:ext>
          </c:extLst>
        </c:ser>
        <c:ser>
          <c:idx val="7"/>
          <c:order val="7"/>
          <c:tx>
            <c:strRef>
              <c:f>'MONITOREO POR OFICINA'!$Q$49</c:f>
              <c:strCache>
                <c:ptCount val="1"/>
                <c:pt idx="0">
                  <c:v>San Cristóbal</c:v>
                </c:pt>
              </c:strCache>
              <c:extLst xmlns:c15="http://schemas.microsoft.com/office/drawing/2012/chart"/>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lgn="ct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OFICINA'!$R$49:$R$49</c:f>
              <c:numCache>
                <c:formatCode>#,##0</c:formatCode>
                <c:ptCount val="1"/>
                <c:pt idx="0">
                  <c:v>100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7-9C74-49C4-B669-A9F78382FA94}"/>
            </c:ext>
          </c:extLst>
        </c:ser>
        <c:ser>
          <c:idx val="8"/>
          <c:order val="8"/>
          <c:tx>
            <c:strRef>
              <c:f>'MONITOREO POR OFICINA'!$Q$50</c:f>
              <c:strCache>
                <c:ptCount val="1"/>
                <c:pt idx="0">
                  <c:v>La Vega</c:v>
                </c:pt>
              </c:strCache>
              <c:extLst xmlns:c15="http://schemas.microsoft.com/office/drawing/2012/chart"/>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OFICINA'!$R$50:$R$50</c:f>
              <c:numCache>
                <c:formatCode>#,##0</c:formatCode>
                <c:ptCount val="1"/>
                <c:pt idx="0">
                  <c:v>80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8-9C74-49C4-B669-A9F78382FA94}"/>
            </c:ext>
          </c:extLst>
        </c:ser>
        <c:ser>
          <c:idx val="9"/>
          <c:order val="9"/>
          <c:tx>
            <c:strRef>
              <c:f>'MONITOREO POR OFICINA'!$Q$51</c:f>
              <c:strCache>
                <c:ptCount val="1"/>
                <c:pt idx="0">
                  <c:v>San Francisco de Macorís</c:v>
                </c:pt>
              </c:strCache>
              <c:extLst xmlns:c15="http://schemas.microsoft.com/office/drawing/2012/chart"/>
            </c:strRef>
          </c:tx>
          <c:spPr>
            <a:solidFill>
              <a:schemeClr val="accent4">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OFICINA'!$R$51:$R$51</c:f>
              <c:numCache>
                <c:formatCode>#,##0</c:formatCode>
                <c:ptCount val="1"/>
                <c:pt idx="0">
                  <c:v>70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9-9C74-49C4-B669-A9F78382FA94}"/>
            </c:ext>
          </c:extLst>
        </c:ser>
        <c:ser>
          <c:idx val="10"/>
          <c:order val="10"/>
          <c:tx>
            <c:strRef>
              <c:f>'MONITOREO POR OFICINA'!$Q$52</c:f>
              <c:strCache>
                <c:ptCount val="1"/>
                <c:pt idx="0">
                  <c:v>Puerto Plata</c:v>
                </c:pt>
              </c:strCache>
              <c:extLst xmlns:c15="http://schemas.microsoft.com/office/drawing/2012/chart"/>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OFICINA'!$R$52:$R$52</c:f>
              <c:numCache>
                <c:formatCode>#,##0</c:formatCode>
                <c:ptCount val="1"/>
                <c:pt idx="0">
                  <c:v>60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A-9C74-49C4-B669-A9F78382FA94}"/>
            </c:ext>
          </c:extLst>
        </c:ser>
        <c:ser>
          <c:idx val="11"/>
          <c:order val="11"/>
          <c:tx>
            <c:strRef>
              <c:f>'MONITOREO POR OFICINA'!$Q$53</c:f>
              <c:strCache>
                <c:ptCount val="1"/>
                <c:pt idx="0">
                  <c:v>Bávaro</c:v>
                </c:pt>
              </c:strCache>
              <c:extLst xmlns:c15="http://schemas.microsoft.com/office/drawing/2012/chart"/>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OFICINA'!$R$53:$R$53</c:f>
              <c:numCache>
                <c:formatCode>#,##0</c:formatCode>
                <c:ptCount val="1"/>
                <c:pt idx="0">
                  <c:v>60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B-9C74-49C4-B669-A9F78382FA94}"/>
            </c:ext>
          </c:extLst>
        </c:ser>
        <c:ser>
          <c:idx val="12"/>
          <c:order val="12"/>
          <c:tx>
            <c:strRef>
              <c:f>'MONITOREO POR OFICINA'!$Q$54</c:f>
              <c:strCache>
                <c:ptCount val="1"/>
                <c:pt idx="0">
                  <c:v>Samaná</c:v>
                </c:pt>
              </c:strCache>
              <c:extLst xmlns:c15="http://schemas.microsoft.com/office/drawing/2012/chart"/>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OFICINA'!$R$54:$R$54</c:f>
              <c:numCache>
                <c:formatCode>#,##0</c:formatCode>
                <c:ptCount val="1"/>
                <c:pt idx="0">
                  <c:v>60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C-9C74-49C4-B669-A9F78382FA94}"/>
            </c:ext>
          </c:extLst>
        </c:ser>
        <c:ser>
          <c:idx val="13"/>
          <c:order val="13"/>
          <c:tx>
            <c:strRef>
              <c:f>'MONITOREO POR OFICINA'!$Q$55</c:f>
              <c:strCache>
                <c:ptCount val="1"/>
                <c:pt idx="0">
                  <c:v>Barahona</c:v>
                </c:pt>
              </c:strCache>
              <c:extLst xmlns:c15="http://schemas.microsoft.com/office/drawing/2012/chart"/>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OFICINA'!$R$55:$R$55</c:f>
              <c:numCache>
                <c:formatCode>#,##0</c:formatCode>
                <c:ptCount val="1"/>
                <c:pt idx="0">
                  <c:v>59</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D-9C74-49C4-B669-A9F78382FA94}"/>
            </c:ext>
          </c:extLst>
        </c:ser>
        <c:ser>
          <c:idx val="14"/>
          <c:order val="14"/>
          <c:tx>
            <c:strRef>
              <c:f>'MONITOREO POR OFICINA'!$Q$56</c:f>
              <c:strCache>
                <c:ptCount val="1"/>
                <c:pt idx="0">
                  <c:v>Higüey</c:v>
                </c:pt>
              </c:strCache>
              <c:extLst xmlns:c15="http://schemas.microsoft.com/office/drawing/2012/chart"/>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OFICINA'!$R$56:$R$56</c:f>
              <c:numCache>
                <c:formatCode>#,##0</c:formatCode>
                <c:ptCount val="1"/>
                <c:pt idx="0">
                  <c:v>50</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E-9C74-49C4-B669-A9F78382FA94}"/>
            </c:ext>
          </c:extLst>
        </c:ser>
        <c:ser>
          <c:idx val="15"/>
          <c:order val="15"/>
          <c:tx>
            <c:strRef>
              <c:f>'MONITOREO POR OFICINA'!$Q$57</c:f>
              <c:strCache>
                <c:ptCount val="1"/>
                <c:pt idx="0">
                  <c:v>La Romana</c:v>
                </c:pt>
              </c:strCache>
              <c:extLst xmlns:c15="http://schemas.microsoft.com/office/drawing/2012/chart"/>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Oficinas</c:v>
              </c:pt>
            </c:strLit>
          </c:cat>
          <c:val>
            <c:numRef>
              <c:f>'MONITOREO POR OFICINA'!$R$57:$R$57</c:f>
              <c:numCache>
                <c:formatCode>#,##0</c:formatCode>
                <c:ptCount val="1"/>
                <c:pt idx="0">
                  <c:v>37</c:v>
                </c:pt>
              </c:numCache>
              <c:extLst xmlns:c15="http://schemas.microsoft.com/office/drawing/2012/chart"/>
            </c:numRef>
          </c:val>
          <c:extLst xmlns:c16r2="http://schemas.microsoft.com/office/drawing/2015/06/chart" xmlns:c15="http://schemas.microsoft.com/office/drawing/2012/chart">
            <c:ext xmlns:c16="http://schemas.microsoft.com/office/drawing/2014/chart" uri="{C3380CC4-5D6E-409C-BE32-E72D297353CC}">
              <c16:uniqueId val="{0000000F-9C74-49C4-B669-A9F78382FA94}"/>
            </c:ext>
          </c:extLst>
        </c:ser>
        <c:dLbls>
          <c:showLegendKey val="0"/>
          <c:showVal val="0"/>
          <c:showCatName val="0"/>
          <c:showSerName val="0"/>
          <c:showPercent val="0"/>
          <c:showBubbleSize val="0"/>
        </c:dLbls>
        <c:gapWidth val="219"/>
        <c:overlap val="-27"/>
        <c:axId val="206269784"/>
        <c:axId val="125395792"/>
        <c:extLst/>
      </c:barChart>
      <c:catAx>
        <c:axId val="206269784"/>
        <c:scaling>
          <c:orientation val="minMax"/>
        </c:scaling>
        <c:delete val="1"/>
        <c:axPos val="b"/>
        <c:numFmt formatCode="General" sourceLinked="1"/>
        <c:majorTickMark val="none"/>
        <c:minorTickMark val="none"/>
        <c:tickLblPos val="nextTo"/>
        <c:crossAx val="125395792"/>
        <c:crosses val="autoZero"/>
        <c:auto val="1"/>
        <c:lblAlgn val="ctr"/>
        <c:lblOffset val="100"/>
        <c:noMultiLvlLbl val="0"/>
      </c:catAx>
      <c:valAx>
        <c:axId val="125395792"/>
        <c:scaling>
          <c:orientation val="minMax"/>
        </c:scaling>
        <c:delete val="1"/>
        <c:axPos val="l"/>
        <c:numFmt formatCode="#,##0" sourceLinked="1"/>
        <c:majorTickMark val="none"/>
        <c:minorTickMark val="none"/>
        <c:tickLblPos val="nextTo"/>
        <c:crossAx val="206269784"/>
        <c:crosses val="autoZero"/>
        <c:crossBetween val="between"/>
      </c:valAx>
      <c:spPr>
        <a:noFill/>
        <a:ln>
          <a:noFill/>
        </a:ln>
        <a:effectLst/>
      </c:spPr>
    </c:plotArea>
    <c:legend>
      <c:legendPos val="b"/>
      <c:layout>
        <c:manualLayout>
          <c:xMode val="edge"/>
          <c:yMode val="edge"/>
          <c:x val="8.6843782581501328E-2"/>
          <c:y val="0.62905366889330627"/>
          <c:w val="0.84236154711932032"/>
          <c:h val="0.36008647882068473"/>
        </c:manualLayout>
      </c:layout>
      <c:overlay val="0"/>
      <c:spPr>
        <a:noFill/>
        <a:ln>
          <a:noFill/>
        </a:ln>
        <a:effectLst/>
      </c:spPr>
      <c:txPr>
        <a:bodyPr rot="0" spcFirstLastPara="1" vertOverflow="ellipsis" vert="horz" wrap="square" anchor="ctr" anchorCtr="1"/>
        <a:lstStyle/>
        <a:p>
          <a:pPr>
            <a:defRPr lang="es-DO" sz="12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rtl="0">
        <a:defRPr lang="es-DO"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dLbls>
          <c:showLegendKey val="0"/>
          <c:showVal val="0"/>
          <c:showCatName val="0"/>
          <c:showSerName val="0"/>
          <c:showPercent val="0"/>
          <c:showBubbleSize val="0"/>
          <c:showLeaderLines val="0"/>
        </c:dLbls>
        <c:firstSliceAng val="0"/>
        <c:holeSize val="6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dLbls>
          <c:showLegendKey val="0"/>
          <c:showVal val="0"/>
          <c:showCatName val="0"/>
          <c:showSerName val="0"/>
          <c:showPercent val="0"/>
          <c:showBubbleSize val="0"/>
          <c:showLeaderLines val="0"/>
        </c:dLbls>
        <c:firstSliceAng val="0"/>
        <c:holeSize val="6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11111111111113"/>
          <c:y val="3.7037037037037035E-2"/>
          <c:w val="0.53888888888888886"/>
          <c:h val="0.89814814814814814"/>
        </c:manualLayout>
      </c:layout>
      <c:doughnutChart>
        <c:varyColors val="1"/>
        <c:dLbls>
          <c:showLegendKey val="0"/>
          <c:showVal val="0"/>
          <c:showCatName val="0"/>
          <c:showSerName val="0"/>
          <c:showPercent val="0"/>
          <c:showBubbleSize val="0"/>
          <c:showLeaderLines val="0"/>
        </c:dLbls>
        <c:firstSliceAng val="0"/>
        <c:holeSize val="60"/>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s-E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GB" sz="1400" b="1">
                <a:solidFill>
                  <a:sysClr val="windowText" lastClr="000000"/>
                </a:solidFill>
                <a:latin typeface="Times" panose="02020603060405020304" pitchFamily="18" charset="0"/>
                <a:cs typeface="Times New Roman" panose="02020603050405020304" pitchFamily="18" charset="0"/>
              </a:rPr>
              <a:t>Distribución</a:t>
            </a:r>
            <a:r>
              <a:rPr lang="en-GB" sz="1400" b="1" baseline="0">
                <a:solidFill>
                  <a:sysClr val="windowText" lastClr="000000"/>
                </a:solidFill>
                <a:latin typeface="Times" panose="02020603060405020304" pitchFamily="18" charset="0"/>
                <a:cs typeface="Times New Roman" panose="02020603050405020304" pitchFamily="18" charset="0"/>
              </a:rPr>
              <a:t> de </a:t>
            </a:r>
            <a:r>
              <a:rPr lang="en-GB" sz="1400" b="1">
                <a:solidFill>
                  <a:sysClr val="windowText" lastClr="000000"/>
                </a:solidFill>
                <a:latin typeface="Times" panose="02020603060405020304" pitchFamily="18" charset="0"/>
                <a:cs typeface="Times New Roman" panose="02020603050405020304" pitchFamily="18" charset="0"/>
              </a:rPr>
              <a:t>Asistencias Brindadas por Tipos de Seguros</a:t>
            </a:r>
            <a:r>
              <a:rPr lang="en-GB" sz="1400" b="1" baseline="0">
                <a:solidFill>
                  <a:sysClr val="windowText" lastClr="000000"/>
                </a:solidFill>
                <a:latin typeface="Times" panose="02020603060405020304" pitchFamily="18" charset="0"/>
                <a:cs typeface="Times New Roman" panose="02020603050405020304" pitchFamily="18" charset="0"/>
              </a:rPr>
              <a:t>        </a:t>
            </a:r>
          </a:p>
          <a:p>
            <a:pPr algn="ctr">
              <a:defRPr lang="es-ES" sz="1400" spc="0">
                <a:solidFill>
                  <a:sysClr val="windowText" lastClr="000000"/>
                </a:solidFill>
                <a:latin typeface="Times New Roman" panose="02020603050405020304" pitchFamily="18" charset="0"/>
                <a:cs typeface="Times New Roman" panose="02020603050405020304" pitchFamily="18" charset="0"/>
              </a:defRPr>
            </a:pPr>
            <a:r>
              <a:rPr lang="en-GB" sz="1400" b="1" baseline="0">
                <a:solidFill>
                  <a:sysClr val="windowText" lastClr="000000"/>
                </a:solidFill>
                <a:latin typeface="Times" panose="02020603060405020304" pitchFamily="18" charset="0"/>
                <a:cs typeface="Times New Roman" panose="02020603050405020304" pitchFamily="18" charset="0"/>
              </a:rPr>
              <a:t>Enero - Marzo 2026</a:t>
            </a:r>
            <a:endParaRPr lang="en-GB" sz="1400" b="1">
              <a:solidFill>
                <a:sysClr val="windowText" lastClr="000000"/>
              </a:solidFill>
              <a:latin typeface="Times" panose="02020603060405020304" pitchFamily="18" charset="0"/>
              <a:cs typeface="Times New Roman" panose="02020603050405020304" pitchFamily="18" charset="0"/>
            </a:endParaRPr>
          </a:p>
        </c:rich>
      </c:tx>
      <c:layout>
        <c:manualLayout>
          <c:xMode val="edge"/>
          <c:yMode val="edge"/>
          <c:x val="0.2786192440553597"/>
          <c:y val="5.6015632633850419E-2"/>
        </c:manualLayout>
      </c:layout>
      <c:overlay val="0"/>
      <c:spPr>
        <a:noFill/>
        <a:ln>
          <a:noFill/>
        </a:ln>
        <a:effectLst/>
      </c:spPr>
      <c:txPr>
        <a:bodyPr rot="0" spcFirstLastPara="1" vertOverflow="ellipsis" vert="horz" wrap="square" anchor="ctr" anchorCtr="1"/>
        <a:lstStyle/>
        <a:p>
          <a:pPr algn="ctr">
            <a:defRPr lang="es-E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title>
    <c:autoTitleDeleted val="0"/>
    <c:view3D>
      <c:rotX val="15"/>
      <c:rotY val="20"/>
      <c:depthPercent val="100"/>
      <c:rAngAx val="1"/>
    </c:view3D>
    <c:floor>
      <c:thickness val="0"/>
      <c:spPr>
        <a:noFill/>
        <a:ln w="6350" cap="flat" cmpd="sng" algn="ctr">
          <a:noFill/>
          <a:prstDash val="solid"/>
          <a:round/>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0.14805301528584722"/>
          <c:y val="0.16919307086614174"/>
          <c:w val="0.82554390222274054"/>
          <c:h val="0.58248108961519429"/>
        </c:manualLayout>
      </c:layout>
      <c:bar3DChart>
        <c:barDir val="col"/>
        <c:grouping val="clustered"/>
        <c:varyColors val="0"/>
        <c:ser>
          <c:idx val="1"/>
          <c:order val="0"/>
          <c:spPr>
            <a:solidFill>
              <a:srgbClr val="002060"/>
            </a:solidFill>
            <a:ln>
              <a:noFill/>
            </a:ln>
            <a:effectLst/>
            <a:sp3d/>
          </c:spPr>
          <c:invertIfNegative val="0"/>
          <c:dLbls>
            <c:dLbl>
              <c:idx val="0"/>
              <c:layout>
                <c:manualLayout>
                  <c:x val="0"/>
                  <c:y val="-3.17460396815497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20A-4D42-BD39-3DF0D9FB927A}"/>
                </c:ext>
                <c:ext xmlns:c15="http://schemas.microsoft.com/office/drawing/2012/chart" uri="{CE6537A1-D6FC-4f65-9D91-7224C49458BB}"/>
              </c:extLst>
            </c:dLbl>
            <c:dLbl>
              <c:idx val="1"/>
              <c:layout>
                <c:manualLayout>
                  <c:x val="2.0449897750510499E-3"/>
                  <c:y val="-2.857143571339478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20A-4D42-BD39-3DF0D9FB927A}"/>
                </c:ext>
                <c:ext xmlns:c15="http://schemas.microsoft.com/office/drawing/2012/chart" uri="{CE6537A1-D6FC-4f65-9D91-7224C49458BB}"/>
              </c:extLst>
            </c:dLbl>
            <c:dLbl>
              <c:idx val="2"/>
              <c:layout>
                <c:manualLayout>
                  <c:x val="1.0224948875255699E-2"/>
                  <c:y val="-3.17460396815497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20A-4D42-BD39-3DF0D9FB927A}"/>
                </c:ext>
                <c:ext xmlns:c15="http://schemas.microsoft.com/office/drawing/2012/chart" uri="{CE6537A1-D6FC-4f65-9D91-7224C49458BB}"/>
              </c:extLst>
            </c:dLbl>
            <c:dLbl>
              <c:idx val="3"/>
              <c:layout>
                <c:manualLayout>
                  <c:x val="1.2578616352201259E-2"/>
                  <c:y val="-3.206533446267426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3C6-466A-B8D5-343FC6F95C09}"/>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lang="es-ES"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'Asistencias Brindadas'!$A$20:$A$23</c:f>
              <c:strCache>
                <c:ptCount val="4"/>
                <c:pt idx="0">
                  <c:v>Informaciones Generales del  SDSS</c:v>
                </c:pt>
                <c:pt idx="1">
                  <c:v>Seguro Familiar de Salud (SFS)</c:v>
                </c:pt>
                <c:pt idx="2">
                  <c:v>Seguro de Vejez, Discapacidad y Sobrevivencia (SVDS)</c:v>
                </c:pt>
                <c:pt idx="3">
                  <c:v>Seguro de Riesgos Laborales (SRL)</c:v>
                </c:pt>
              </c:strCache>
            </c:strRef>
          </c:cat>
          <c:val>
            <c:numRef>
              <c:f>'Asistencias Brindadas'!$E$20:$E$23</c:f>
              <c:numCache>
                <c:formatCode>#,##0</c:formatCode>
                <c:ptCount val="4"/>
                <c:pt idx="0">
                  <c:v>183929.45323163387</c:v>
                </c:pt>
                <c:pt idx="1">
                  <c:v>101372.2352468888</c:v>
                </c:pt>
                <c:pt idx="2">
                  <c:v>120438.0457647531</c:v>
                </c:pt>
                <c:pt idx="3">
                  <c:v>2173.9823364110798</c:v>
                </c:pt>
              </c:numCache>
            </c:numRef>
          </c:val>
          <c:extLst xmlns:c16r2="http://schemas.microsoft.com/office/drawing/2015/06/chart">
            <c:ext xmlns:c16="http://schemas.microsoft.com/office/drawing/2014/chart" uri="{C3380CC4-5D6E-409C-BE32-E72D297353CC}">
              <c16:uniqueId val="{00000001-23C6-466A-B8D5-343FC6F95C09}"/>
            </c:ext>
          </c:extLst>
        </c:ser>
        <c:dLbls>
          <c:showLegendKey val="0"/>
          <c:showVal val="1"/>
          <c:showCatName val="0"/>
          <c:showSerName val="0"/>
          <c:showPercent val="0"/>
          <c:showBubbleSize val="0"/>
        </c:dLbls>
        <c:gapWidth val="150"/>
        <c:shape val="box"/>
        <c:axId val="206933312"/>
        <c:axId val="125395008"/>
        <c:axId val="0"/>
      </c:bar3DChart>
      <c:catAx>
        <c:axId val="206933312"/>
        <c:scaling>
          <c:orientation val="minMax"/>
        </c:scaling>
        <c:delete val="0"/>
        <c:axPos val="b"/>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lang="es-ES" sz="1050" b="1" i="0" u="none" strike="noStrike" kern="1200" baseline="0">
                <a:solidFill>
                  <a:sysClr val="windowText" lastClr="000000"/>
                </a:solidFill>
                <a:latin typeface="Times" panose="02020603060405020304" pitchFamily="18" charset="0"/>
                <a:ea typeface="+mn-ea"/>
                <a:cs typeface="Times New Roman" panose="02020603050405020304" pitchFamily="18" charset="0"/>
              </a:defRPr>
            </a:pPr>
            <a:endParaRPr lang="es-MX"/>
          </a:p>
        </c:txPr>
        <c:crossAx val="125395008"/>
        <c:crosses val="autoZero"/>
        <c:auto val="1"/>
        <c:lblAlgn val="ctr"/>
        <c:lblOffset val="100"/>
        <c:noMultiLvlLbl val="0"/>
      </c:catAx>
      <c:valAx>
        <c:axId val="125395008"/>
        <c:scaling>
          <c:orientation val="minMax"/>
        </c:scaling>
        <c:delete val="1"/>
        <c:axPos val="l"/>
        <c:numFmt formatCode="#,##0" sourceLinked="1"/>
        <c:majorTickMark val="none"/>
        <c:minorTickMark val="none"/>
        <c:tickLblPos val="nextTo"/>
        <c:crossAx val="206933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MX"/>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GB"/>
              <a:t>Distribución de Asistencias Brindadas por Oficinas </a:t>
            </a:r>
          </a:p>
          <a:p>
            <a:pPr>
              <a:defRPr/>
            </a:pPr>
            <a:r>
              <a:rPr lang="en-GB"/>
              <a:t>Enero - Marzo 2026</a:t>
            </a:r>
          </a:p>
        </c:rich>
      </c:tx>
      <c:layout>
        <c:manualLayout>
          <c:xMode val="edge"/>
          <c:yMode val="edge"/>
          <c:x val="0.24672733988561926"/>
          <c:y val="6.8007484733917115E-2"/>
        </c:manualLayout>
      </c:layout>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359631572770964E-2"/>
          <c:y val="0.1436284423837883"/>
          <c:w val="0.90643551235484865"/>
          <c:h val="0.488054500801613"/>
        </c:manualLayout>
      </c:layout>
      <c:bar3DChart>
        <c:barDir val="col"/>
        <c:grouping val="clustered"/>
        <c:varyColors val="0"/>
        <c:ser>
          <c:idx val="0"/>
          <c:order val="0"/>
          <c:tx>
            <c:strRef>
              <c:f>'Asistencias por Oficinas'!$A$18</c:f>
              <c:strCache>
                <c:ptCount val="1"/>
                <c:pt idx="0">
                  <c:v>DIDA Central  Distrito Nacional</c:v>
                </c:pt>
              </c:strCache>
            </c:strRef>
          </c:tx>
          <c:spPr>
            <a:solidFill>
              <a:schemeClr val="accent1"/>
            </a:solidFill>
            <a:ln>
              <a:noFill/>
            </a:ln>
            <a:effectLst/>
            <a:sp3d/>
          </c:spPr>
          <c:invertIfNegative val="0"/>
          <c:dLbls>
            <c:dLbl>
              <c:idx val="0"/>
              <c:layout>
                <c:manualLayout>
                  <c:x val="1.1730205278592375E-2"/>
                  <c:y val="-1.056524035921819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C69-4FF4-B47C-DFBBBBA0D4DD}"/>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Oficinas'!$E$18</c:f>
              <c:numCache>
                <c:formatCode>#,##0</c:formatCode>
                <c:ptCount val="1"/>
                <c:pt idx="0">
                  <c:v>173425</c:v>
                </c:pt>
              </c:numCache>
            </c:numRef>
          </c:val>
          <c:extLst xmlns:c16r2="http://schemas.microsoft.com/office/drawing/2015/06/chart">
            <c:ext xmlns:c16="http://schemas.microsoft.com/office/drawing/2014/chart" uri="{C3380CC4-5D6E-409C-BE32-E72D297353CC}">
              <c16:uniqueId val="{00000000-FE23-4D94-B2AB-F8CA767F9F86}"/>
            </c:ext>
          </c:extLst>
        </c:ser>
        <c:ser>
          <c:idx val="1"/>
          <c:order val="1"/>
          <c:tx>
            <c:strRef>
              <c:f>'Asistencias por Oficinas'!$A$19</c:f>
              <c:strCache>
                <c:ptCount val="1"/>
                <c:pt idx="0">
                  <c:v>La Romana</c:v>
                </c:pt>
              </c:strCache>
            </c:strRef>
          </c:tx>
          <c:spPr>
            <a:solidFill>
              <a:schemeClr val="accent2"/>
            </a:solidFill>
            <a:ln>
              <a:noFill/>
            </a:ln>
            <a:effectLst/>
            <a:sp3d/>
          </c:spPr>
          <c:invertIfNegative val="0"/>
          <c:dLbls>
            <c:dLbl>
              <c:idx val="0"/>
              <c:layout>
                <c:manualLayout>
                  <c:x val="1.0000429335646021E-2"/>
                  <c:y val="-7.029857308445664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Oficinas'!$E$19</c:f>
              <c:numCache>
                <c:formatCode>#,##0</c:formatCode>
                <c:ptCount val="1"/>
                <c:pt idx="0">
                  <c:v>32928</c:v>
                </c:pt>
              </c:numCache>
            </c:numRef>
          </c:val>
          <c:extLst xmlns:c16r2="http://schemas.microsoft.com/office/drawing/2015/06/chart">
            <c:ext xmlns:c16="http://schemas.microsoft.com/office/drawing/2014/chart" uri="{C3380CC4-5D6E-409C-BE32-E72D297353CC}">
              <c16:uniqueId val="{00000002-AC69-4FF4-B47C-DFBBBBA0D4DD}"/>
            </c:ext>
          </c:extLst>
        </c:ser>
        <c:ser>
          <c:idx val="2"/>
          <c:order val="2"/>
          <c:tx>
            <c:strRef>
              <c:f>'Asistencias por Oficinas'!$A$20</c:f>
              <c:strCache>
                <c:ptCount val="1"/>
                <c:pt idx="0">
                  <c:v>Santiago</c:v>
                </c:pt>
              </c:strCache>
            </c:strRef>
          </c:tx>
          <c:spPr>
            <a:solidFill>
              <a:schemeClr val="accent3"/>
            </a:solidFill>
            <a:ln>
              <a:noFill/>
            </a:ln>
            <a:effectLst/>
            <a:sp3d/>
          </c:spPr>
          <c:invertIfNegative val="0"/>
          <c:dLbls>
            <c:dLbl>
              <c:idx val="0"/>
              <c:layout>
                <c:manualLayout>
                  <c:x val="1.5816528272044286E-2"/>
                  <c:y val="-1.874633860574106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Oficinas'!$E$20</c:f>
              <c:numCache>
                <c:formatCode>#,##0</c:formatCode>
                <c:ptCount val="1"/>
                <c:pt idx="0">
                  <c:v>26879</c:v>
                </c:pt>
              </c:numCache>
            </c:numRef>
          </c:val>
          <c:extLst xmlns:c16r2="http://schemas.microsoft.com/office/drawing/2015/06/chart">
            <c:ext xmlns:c16="http://schemas.microsoft.com/office/drawing/2014/chart" uri="{C3380CC4-5D6E-409C-BE32-E72D297353CC}">
              <c16:uniqueId val="{00000004-AC69-4FF4-B47C-DFBBBBA0D4DD}"/>
            </c:ext>
          </c:extLst>
        </c:ser>
        <c:ser>
          <c:idx val="3"/>
          <c:order val="3"/>
          <c:tx>
            <c:strRef>
              <c:f>'Asistencias por Oficinas'!$A$21</c:f>
              <c:strCache>
                <c:ptCount val="1"/>
                <c:pt idx="0">
                  <c:v>San Pedro de Macorís</c:v>
                </c:pt>
              </c:strCache>
            </c:strRef>
          </c:tx>
          <c:spPr>
            <a:solidFill>
              <a:schemeClr val="accent4"/>
            </a:solidFill>
            <a:ln>
              <a:noFill/>
            </a:ln>
            <a:effectLst/>
            <a:sp3d/>
          </c:spPr>
          <c:invertIfNegative val="0"/>
          <c:dLbls>
            <c:dLbl>
              <c:idx val="0"/>
              <c:layout>
                <c:manualLayout>
                  <c:x val="1.4540167211922937E-2"/>
                  <c:y val="-1.335559265442412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Oficinas'!$E$21</c:f>
              <c:numCache>
                <c:formatCode>#,##0</c:formatCode>
                <c:ptCount val="1"/>
                <c:pt idx="0">
                  <c:v>24919</c:v>
                </c:pt>
              </c:numCache>
            </c:numRef>
          </c:val>
          <c:extLst xmlns:c16r2="http://schemas.microsoft.com/office/drawing/2015/06/chart">
            <c:ext xmlns:c16="http://schemas.microsoft.com/office/drawing/2014/chart" uri="{C3380CC4-5D6E-409C-BE32-E72D297353CC}">
              <c16:uniqueId val="{00000006-AC69-4FF4-B47C-DFBBBBA0D4DD}"/>
            </c:ext>
          </c:extLst>
        </c:ser>
        <c:ser>
          <c:idx val="4"/>
          <c:order val="4"/>
          <c:tx>
            <c:strRef>
              <c:f>'Asistencias por Oficinas'!$A$22</c:f>
              <c:strCache>
                <c:ptCount val="1"/>
                <c:pt idx="0">
                  <c:v>Punto GOB Megacentro (Santo Domingo Este)</c:v>
                </c:pt>
              </c:strCache>
            </c:strRef>
          </c:tx>
          <c:spPr>
            <a:solidFill>
              <a:schemeClr val="accent5"/>
            </a:solidFill>
            <a:ln>
              <a:noFill/>
            </a:ln>
            <a:effectLst/>
            <a:sp3d/>
          </c:spPr>
          <c:invertIfNegative val="0"/>
          <c:dLbls>
            <c:dLbl>
              <c:idx val="0"/>
              <c:layout>
                <c:manualLayout>
                  <c:x val="1.1632133769538243E-2"/>
                  <c:y val="-2.2560631697688361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9-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Oficinas'!$E$22</c:f>
              <c:numCache>
                <c:formatCode>#,##0</c:formatCode>
                <c:ptCount val="1"/>
                <c:pt idx="0">
                  <c:v>21018</c:v>
                </c:pt>
              </c:numCache>
            </c:numRef>
          </c:val>
          <c:extLst xmlns:c16r2="http://schemas.microsoft.com/office/drawing/2015/06/chart">
            <c:ext xmlns:c16="http://schemas.microsoft.com/office/drawing/2014/chart" uri="{C3380CC4-5D6E-409C-BE32-E72D297353CC}">
              <c16:uniqueId val="{00000008-AC69-4FF4-B47C-DFBBBBA0D4DD}"/>
            </c:ext>
          </c:extLst>
        </c:ser>
        <c:ser>
          <c:idx val="5"/>
          <c:order val="5"/>
          <c:tx>
            <c:strRef>
              <c:f>'Asistencias por Oficinas'!$A$23</c:f>
              <c:strCache>
                <c:ptCount val="1"/>
                <c:pt idx="0">
                  <c:v>Barahona</c:v>
                </c:pt>
              </c:strCache>
            </c:strRef>
          </c:tx>
          <c:spPr>
            <a:solidFill>
              <a:schemeClr val="accent6"/>
            </a:solidFill>
            <a:ln>
              <a:noFill/>
            </a:ln>
            <a:effectLst/>
            <a:sp3d/>
          </c:spPr>
          <c:invertIfNegative val="0"/>
          <c:dLbls>
            <c:dLbl>
              <c:idx val="0"/>
              <c:layout>
                <c:manualLayout>
                  <c:x val="1.0560969955091438E-2"/>
                  <c:y val="-9.4064034983941686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Oficinas'!$E$23</c:f>
              <c:numCache>
                <c:formatCode>#,##0</c:formatCode>
                <c:ptCount val="1"/>
                <c:pt idx="0">
                  <c:v>16358</c:v>
                </c:pt>
              </c:numCache>
            </c:numRef>
          </c:val>
          <c:extLst xmlns:c16r2="http://schemas.microsoft.com/office/drawing/2015/06/chart">
            <c:ext xmlns:c16="http://schemas.microsoft.com/office/drawing/2014/chart" uri="{C3380CC4-5D6E-409C-BE32-E72D297353CC}">
              <c16:uniqueId val="{0000000A-AC69-4FF4-B47C-DFBBBBA0D4DD}"/>
            </c:ext>
          </c:extLst>
        </c:ser>
        <c:ser>
          <c:idx val="6"/>
          <c:order val="6"/>
          <c:tx>
            <c:strRef>
              <c:f>'Asistencias por Oficinas'!$A$24</c:f>
              <c:strCache>
                <c:ptCount val="1"/>
                <c:pt idx="0">
                  <c:v>La Vega</c:v>
                </c:pt>
              </c:strCache>
            </c:strRef>
          </c:tx>
          <c:spPr>
            <a:solidFill>
              <a:schemeClr val="accent1">
                <a:lumMod val="60000"/>
              </a:schemeClr>
            </a:solidFill>
            <a:ln>
              <a:noFill/>
            </a:ln>
            <a:effectLst/>
            <a:sp3d/>
          </c:spPr>
          <c:invertIfNegative val="0"/>
          <c:dLbls>
            <c:dLbl>
              <c:idx val="0"/>
              <c:layout>
                <c:manualLayout>
                  <c:x val="1.4540167211922937E-2"/>
                  <c:y val="-1.112966054535336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Oficinas'!$E$24</c:f>
              <c:numCache>
                <c:formatCode>#,##0</c:formatCode>
                <c:ptCount val="1"/>
                <c:pt idx="0">
                  <c:v>14092</c:v>
                </c:pt>
              </c:numCache>
            </c:numRef>
          </c:val>
          <c:extLst xmlns:c16r2="http://schemas.microsoft.com/office/drawing/2015/06/chart">
            <c:ext xmlns:c16="http://schemas.microsoft.com/office/drawing/2014/chart" uri="{C3380CC4-5D6E-409C-BE32-E72D297353CC}">
              <c16:uniqueId val="{0000000C-AC69-4FF4-B47C-DFBBBBA0D4DD}"/>
            </c:ext>
          </c:extLst>
        </c:ser>
        <c:ser>
          <c:idx val="7"/>
          <c:order val="7"/>
          <c:tx>
            <c:strRef>
              <c:f>'Asistencias por Oficinas'!$A$25</c:f>
              <c:strCache>
                <c:ptCount val="1"/>
                <c:pt idx="0">
                  <c:v>Higüey</c:v>
                </c:pt>
              </c:strCache>
            </c:strRef>
          </c:tx>
          <c:spPr>
            <a:solidFill>
              <a:schemeClr val="accent2">
                <a:lumMod val="60000"/>
              </a:schemeClr>
            </a:solidFill>
            <a:ln>
              <a:noFill/>
            </a:ln>
            <a:effectLst/>
            <a:sp3d/>
          </c:spPr>
          <c:invertIfNegative val="0"/>
          <c:dLbls>
            <c:dLbl>
              <c:idx val="0"/>
              <c:layout>
                <c:manualLayout>
                  <c:x val="9.807087897004076E-3"/>
                  <c:y val="-1.5637758336397484E-2"/>
                </c:manualLayout>
              </c:layout>
              <c:showLegendKey val="0"/>
              <c:showVal val="1"/>
              <c:showCatName val="0"/>
              <c:showSerName val="0"/>
              <c:showPercent val="0"/>
              <c:showBubbleSize val="0"/>
              <c:extLst>
                <c:ext xmlns:c15="http://schemas.microsoft.com/office/drawing/2012/chart" uri="{CE6537A1-D6FC-4f65-9D91-7224C49458BB}">
                  <c15:layout>
                    <c:manualLayout>
                      <c:w val="6.4971790549641709E-2"/>
                      <c:h val="6.7735129918131728E-2"/>
                    </c:manualLayout>
                  </c15:layout>
                </c:ext>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Oficinas'!$E$25</c:f>
              <c:numCache>
                <c:formatCode>#,##0</c:formatCode>
                <c:ptCount val="1"/>
                <c:pt idx="0">
                  <c:v>12831</c:v>
                </c:pt>
              </c:numCache>
            </c:numRef>
          </c:val>
          <c:extLst xmlns:c16r2="http://schemas.microsoft.com/office/drawing/2015/06/chart">
            <c:ext xmlns:c16="http://schemas.microsoft.com/office/drawing/2014/chart" uri="{C3380CC4-5D6E-409C-BE32-E72D297353CC}">
              <c16:uniqueId val="{0000000E-AC69-4FF4-B47C-DFBBBBA0D4DD}"/>
            </c:ext>
          </c:extLst>
        </c:ser>
        <c:ser>
          <c:idx val="8"/>
          <c:order val="8"/>
          <c:tx>
            <c:strRef>
              <c:f>'Asistencias por Oficinas'!$A$26</c:f>
              <c:strCache>
                <c:ptCount val="1"/>
                <c:pt idx="0">
                  <c:v>Puerto Plata</c:v>
                </c:pt>
              </c:strCache>
            </c:strRef>
          </c:tx>
          <c:spPr>
            <a:solidFill>
              <a:schemeClr val="accent3">
                <a:lumMod val="60000"/>
              </a:schemeClr>
            </a:solidFill>
            <a:ln>
              <a:noFill/>
            </a:ln>
            <a:effectLst/>
            <a:sp3d/>
          </c:spPr>
          <c:invertIfNegative val="0"/>
          <c:dLbls>
            <c:dLbl>
              <c:idx val="0"/>
              <c:layout>
                <c:manualLayout>
                  <c:x val="8.7241003271537627E-3"/>
                  <c:y val="-2.256063169768753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Oficinas'!$E$26</c:f>
              <c:numCache>
                <c:formatCode>#,##0</c:formatCode>
                <c:ptCount val="1"/>
                <c:pt idx="0">
                  <c:v>11824</c:v>
                </c:pt>
              </c:numCache>
            </c:numRef>
          </c:val>
          <c:extLst xmlns:c16r2="http://schemas.microsoft.com/office/drawing/2015/06/chart">
            <c:ext xmlns:c16="http://schemas.microsoft.com/office/drawing/2014/chart" uri="{C3380CC4-5D6E-409C-BE32-E72D297353CC}">
              <c16:uniqueId val="{00000010-AC69-4FF4-B47C-DFBBBBA0D4DD}"/>
            </c:ext>
          </c:extLst>
        </c:ser>
        <c:ser>
          <c:idx val="9"/>
          <c:order val="9"/>
          <c:tx>
            <c:strRef>
              <c:f>'Asistencias por Oficinas'!$A$27</c:f>
              <c:strCache>
                <c:ptCount val="1"/>
                <c:pt idx="0">
                  <c:v>Mao</c:v>
                </c:pt>
              </c:strCache>
            </c:strRef>
          </c:tx>
          <c:spPr>
            <a:solidFill>
              <a:schemeClr val="accent4">
                <a:lumMod val="60000"/>
              </a:schemeClr>
            </a:solidFill>
            <a:ln>
              <a:noFill/>
            </a:ln>
            <a:effectLst/>
            <a:sp3d/>
          </c:spPr>
          <c:invertIfNegative val="0"/>
          <c:dLbls>
            <c:dLbl>
              <c:idx val="0"/>
              <c:layout>
                <c:manualLayout>
                  <c:x val="1.3086150490730643E-2"/>
                  <c:y val="-1.128031584884376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Oficinas'!$E$27</c:f>
              <c:numCache>
                <c:formatCode>#,##0</c:formatCode>
                <c:ptCount val="1"/>
                <c:pt idx="0">
                  <c:v>10968</c:v>
                </c:pt>
              </c:numCache>
            </c:numRef>
          </c:val>
          <c:extLst xmlns:c16r2="http://schemas.microsoft.com/office/drawing/2015/06/chart">
            <c:ext xmlns:c16="http://schemas.microsoft.com/office/drawing/2014/chart" uri="{C3380CC4-5D6E-409C-BE32-E72D297353CC}">
              <c16:uniqueId val="{00000012-AC69-4FF4-B47C-DFBBBBA0D4DD}"/>
            </c:ext>
          </c:extLst>
        </c:ser>
        <c:ser>
          <c:idx val="10"/>
          <c:order val="10"/>
          <c:tx>
            <c:strRef>
              <c:f>'Asistencias por Oficinas'!$A$28</c:f>
              <c:strCache>
                <c:ptCount val="1"/>
                <c:pt idx="0">
                  <c:v>San Francisco de Macorís</c:v>
                </c:pt>
              </c:strCache>
            </c:strRef>
          </c:tx>
          <c:spPr>
            <a:solidFill>
              <a:schemeClr val="accent5">
                <a:lumMod val="60000"/>
              </a:schemeClr>
            </a:solidFill>
            <a:ln>
              <a:noFill/>
            </a:ln>
            <a:effectLst/>
            <a:sp3d/>
          </c:spPr>
          <c:invertIfNegative val="0"/>
          <c:dLbls>
            <c:dLbl>
              <c:idx val="0"/>
              <c:layout>
                <c:manualLayout>
                  <c:x val="1.3086150490730537E-2"/>
                  <c:y val="-1.112966054535336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B-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Oficinas'!$E$28</c:f>
              <c:numCache>
                <c:formatCode>#,##0</c:formatCode>
                <c:ptCount val="1"/>
                <c:pt idx="0">
                  <c:v>9250</c:v>
                </c:pt>
              </c:numCache>
            </c:numRef>
          </c:val>
          <c:extLst xmlns:c16r2="http://schemas.microsoft.com/office/drawing/2015/06/chart">
            <c:ext xmlns:c16="http://schemas.microsoft.com/office/drawing/2014/chart" uri="{C3380CC4-5D6E-409C-BE32-E72D297353CC}">
              <c16:uniqueId val="{00000014-AC69-4FF4-B47C-DFBBBBA0D4DD}"/>
            </c:ext>
          </c:extLst>
        </c:ser>
        <c:ser>
          <c:idx val="11"/>
          <c:order val="11"/>
          <c:tx>
            <c:strRef>
              <c:f>'Asistencias por Oficinas'!$A$29</c:f>
              <c:strCache>
                <c:ptCount val="1"/>
                <c:pt idx="0">
                  <c:v>Azua</c:v>
                </c:pt>
              </c:strCache>
            </c:strRef>
          </c:tx>
          <c:spPr>
            <a:solidFill>
              <a:schemeClr val="accent6">
                <a:lumMod val="60000"/>
              </a:schemeClr>
            </a:solidFill>
            <a:ln>
              <a:noFill/>
            </a:ln>
            <a:effectLst/>
            <a:sp3d/>
          </c:spPr>
          <c:invertIfNegative val="0"/>
          <c:dLbls>
            <c:dLbl>
              <c:idx val="0"/>
              <c:layout>
                <c:manualLayout>
                  <c:x val="8.7241003271537627E-3"/>
                  <c:y val="-6.768189509306260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Oficinas'!$E$29</c:f>
              <c:numCache>
                <c:formatCode>#,##0</c:formatCode>
                <c:ptCount val="1"/>
                <c:pt idx="0">
                  <c:v>8339</c:v>
                </c:pt>
              </c:numCache>
            </c:numRef>
          </c:val>
          <c:extLst xmlns:c16r2="http://schemas.microsoft.com/office/drawing/2015/06/chart">
            <c:ext xmlns:c16="http://schemas.microsoft.com/office/drawing/2014/chart" uri="{C3380CC4-5D6E-409C-BE32-E72D297353CC}">
              <c16:uniqueId val="{00000016-AC69-4FF4-B47C-DFBBBBA0D4DD}"/>
            </c:ext>
          </c:extLst>
        </c:ser>
        <c:ser>
          <c:idx val="12"/>
          <c:order val="12"/>
          <c:tx>
            <c:strRef>
              <c:f>'Asistencias por Oficinas'!$A$30</c:f>
              <c:strCache>
                <c:ptCount val="1"/>
                <c:pt idx="0">
                  <c:v>San Cristóbal</c:v>
                </c:pt>
              </c:strCache>
            </c:strRef>
          </c:tx>
          <c:spPr>
            <a:solidFill>
              <a:schemeClr val="accent1">
                <a:lumMod val="80000"/>
                <a:lumOff val="20000"/>
              </a:schemeClr>
            </a:solidFill>
            <a:ln>
              <a:noFill/>
            </a:ln>
            <a:effectLst/>
            <a:sp3d/>
          </c:spPr>
          <c:invertIfNegative val="0"/>
          <c:dLbls>
            <c:dLbl>
              <c:idx val="0"/>
              <c:layout>
                <c:manualLayout>
                  <c:x val="7.2700836059614686E-3"/>
                  <c:y val="-6.768189509306260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3-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'Asistencias por Oficinas'!$E$30</c:f>
              <c:numCache>
                <c:formatCode>#,##0</c:formatCode>
                <c:ptCount val="1"/>
                <c:pt idx="0">
                  <c:v>7971</c:v>
                </c:pt>
              </c:numCache>
            </c:numRef>
          </c:val>
          <c:extLst xmlns:c16r2="http://schemas.microsoft.com/office/drawing/2015/06/chart">
            <c:ext xmlns:c16="http://schemas.microsoft.com/office/drawing/2014/chart" uri="{C3380CC4-5D6E-409C-BE32-E72D297353CC}">
              <c16:uniqueId val="{00000018-AC69-4FF4-B47C-DFBBBBA0D4DD}"/>
            </c:ext>
          </c:extLst>
        </c:ser>
        <c:ser>
          <c:idx val="13"/>
          <c:order val="13"/>
          <c:tx>
            <c:strRef>
              <c:f>'Asistencias por Oficinas'!$A$31</c:f>
              <c:strCache>
                <c:ptCount val="1"/>
                <c:pt idx="0">
                  <c:v>Punto GOB Sambil (Distrito Nacional)</c:v>
                </c:pt>
              </c:strCache>
            </c:strRef>
          </c:tx>
          <c:spPr>
            <a:solidFill>
              <a:schemeClr val="accent2">
                <a:lumMod val="80000"/>
                <a:lumOff val="20000"/>
              </a:schemeClr>
            </a:solidFill>
            <a:ln>
              <a:noFill/>
            </a:ln>
            <a:effectLst/>
            <a:sp3d/>
          </c:spPr>
          <c:invertIfNegative val="0"/>
          <c:dLbls>
            <c:dLbl>
              <c:idx val="0"/>
              <c:layout>
                <c:manualLayout>
                  <c:x val="4.3620501635768813E-3"/>
                  <c:y val="-8.9037284362826936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5-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Oficinas'!$E$31</c:f>
              <c:numCache>
                <c:formatCode>#,##0</c:formatCode>
                <c:ptCount val="1"/>
                <c:pt idx="0">
                  <c:v>7230</c:v>
                </c:pt>
              </c:numCache>
            </c:numRef>
          </c:val>
          <c:extLst xmlns:c16r2="http://schemas.microsoft.com/office/drawing/2015/06/chart">
            <c:ext xmlns:c16="http://schemas.microsoft.com/office/drawing/2014/chart" uri="{C3380CC4-5D6E-409C-BE32-E72D297353CC}">
              <c16:uniqueId val="{0000001A-AC69-4FF4-B47C-DFBBBBA0D4DD}"/>
            </c:ext>
          </c:extLst>
        </c:ser>
        <c:ser>
          <c:idx val="14"/>
          <c:order val="14"/>
          <c:tx>
            <c:strRef>
              <c:f>'Asistencias por Oficinas'!$A$32</c:f>
              <c:strCache>
                <c:ptCount val="1"/>
                <c:pt idx="0">
                  <c:v>Bávaro</c:v>
                </c:pt>
              </c:strCache>
            </c:strRef>
          </c:tx>
          <c:spPr>
            <a:solidFill>
              <a:schemeClr val="accent3">
                <a:lumMod val="80000"/>
                <a:lumOff val="20000"/>
              </a:schemeClr>
            </a:solidFill>
            <a:ln>
              <a:noFill/>
            </a:ln>
            <a:effectLst/>
            <a:sp3d/>
          </c:spPr>
          <c:invertIfNegative val="0"/>
          <c:dLbls>
            <c:dLbl>
              <c:idx val="0"/>
              <c:layout>
                <c:manualLayout>
                  <c:x val="1.7448200654307525E-2"/>
                  <c:y val="-1.109951406324626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'Asistencias por Oficinas'!$E$32</c:f>
              <c:numCache>
                <c:formatCode>#,##0</c:formatCode>
                <c:ptCount val="1"/>
                <c:pt idx="0">
                  <c:v>6761</c:v>
                </c:pt>
              </c:numCache>
            </c:numRef>
          </c:val>
          <c:extLst xmlns:c16r2="http://schemas.microsoft.com/office/drawing/2015/06/chart">
            <c:ext xmlns:c16="http://schemas.microsoft.com/office/drawing/2014/chart" uri="{C3380CC4-5D6E-409C-BE32-E72D297353CC}">
              <c16:uniqueId val="{0000001C-AC69-4FF4-B47C-DFBBBBA0D4DD}"/>
            </c:ext>
          </c:extLst>
        </c:ser>
        <c:ser>
          <c:idx val="15"/>
          <c:order val="15"/>
          <c:tx>
            <c:strRef>
              <c:f>'Asistencias por Oficinas'!$A$33</c:f>
              <c:strCache>
                <c:ptCount val="1"/>
                <c:pt idx="0">
                  <c:v>San Juan De la Maguana</c:v>
                </c:pt>
              </c:strCache>
            </c:strRef>
          </c:tx>
          <c:spPr>
            <a:solidFill>
              <a:schemeClr val="accent4">
                <a:lumMod val="80000"/>
                <a:lumOff val="20000"/>
              </a:schemeClr>
            </a:solidFill>
            <a:ln>
              <a:noFill/>
            </a:ln>
            <a:effectLst/>
            <a:sp3d/>
          </c:spPr>
          <c:invertIfNegative val="0"/>
          <c:dLbls>
            <c:dLbl>
              <c:idx val="0"/>
              <c:layout>
                <c:manualLayout>
                  <c:x val="1.0178117048346003E-2"/>
                  <c:y val="-1.112966054535336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Oficinas'!$E$33</c:f>
              <c:numCache>
                <c:formatCode>#,##0</c:formatCode>
                <c:ptCount val="1"/>
                <c:pt idx="0">
                  <c:v>5016</c:v>
                </c:pt>
              </c:numCache>
            </c:numRef>
          </c:val>
          <c:extLst xmlns:c16r2="http://schemas.microsoft.com/office/drawing/2015/06/chart">
            <c:ext xmlns:c16="http://schemas.microsoft.com/office/drawing/2014/chart" uri="{C3380CC4-5D6E-409C-BE32-E72D297353CC}">
              <c16:uniqueId val="{0000001E-AC69-4FF4-B47C-DFBBBBA0D4DD}"/>
            </c:ext>
          </c:extLst>
        </c:ser>
        <c:ser>
          <c:idx val="16"/>
          <c:order val="16"/>
          <c:tx>
            <c:strRef>
              <c:f>'Asistencias por Oficinas'!$A$34</c:f>
              <c:strCache>
                <c:ptCount val="1"/>
                <c:pt idx="0">
                  <c:v>Punto GOB Occidental  Mall (Santo Domingo Oeste)</c:v>
                </c:pt>
              </c:strCache>
            </c:strRef>
          </c:tx>
          <c:spPr>
            <a:solidFill>
              <a:schemeClr val="accent5">
                <a:lumMod val="80000"/>
                <a:lumOff val="20000"/>
              </a:schemeClr>
            </a:solidFill>
            <a:ln>
              <a:noFill/>
            </a:ln>
            <a:effectLst/>
            <a:sp3d/>
          </c:spPr>
          <c:invertIfNegative val="0"/>
          <c:dLbls>
            <c:dLbl>
              <c:idx val="0"/>
              <c:layout>
                <c:manualLayout>
                  <c:x val="1.0178117048346057E-2"/>
                  <c:y val="-2.2560631697688361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Oficinas'!$E$34</c:f>
              <c:numCache>
                <c:formatCode>#,##0</c:formatCode>
                <c:ptCount val="1"/>
                <c:pt idx="0">
                  <c:v>4306</c:v>
                </c:pt>
              </c:numCache>
            </c:numRef>
          </c:val>
          <c:extLst xmlns:c16r2="http://schemas.microsoft.com/office/drawing/2015/06/chart">
            <c:ext xmlns:c16="http://schemas.microsoft.com/office/drawing/2014/chart" uri="{C3380CC4-5D6E-409C-BE32-E72D297353CC}">
              <c16:uniqueId val="{00000020-AC69-4FF4-B47C-DFBBBBA0D4DD}"/>
            </c:ext>
          </c:extLst>
        </c:ser>
        <c:ser>
          <c:idx val="17"/>
          <c:order val="17"/>
          <c:tx>
            <c:strRef>
              <c:f>'Asistencias por Oficinas'!$A$35</c:f>
              <c:strCache>
                <c:ptCount val="1"/>
                <c:pt idx="0">
                  <c:v>Bahoruco</c:v>
                </c:pt>
              </c:strCache>
            </c:strRef>
          </c:tx>
          <c:spPr>
            <a:solidFill>
              <a:schemeClr val="accent6">
                <a:lumMod val="80000"/>
                <a:lumOff val="20000"/>
              </a:schemeClr>
            </a:solidFill>
            <a:ln>
              <a:noFill/>
            </a:ln>
            <a:effectLst/>
            <a:sp3d/>
          </c:spPr>
          <c:invertIfNegative val="0"/>
          <c:dLbls>
            <c:dLbl>
              <c:idx val="0"/>
              <c:layout>
                <c:manualLayout>
                  <c:x val="1.599418393311523E-2"/>
                  <c:y val="-2.225932109070673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Oficinas'!$E$35</c:f>
              <c:numCache>
                <c:formatCode>#,##0</c:formatCode>
                <c:ptCount val="1"/>
                <c:pt idx="0">
                  <c:v>3399</c:v>
                </c:pt>
              </c:numCache>
            </c:numRef>
          </c:val>
          <c:extLst xmlns:c16r2="http://schemas.microsoft.com/office/drawing/2015/06/chart">
            <c:ext xmlns:c16="http://schemas.microsoft.com/office/drawing/2014/chart" uri="{C3380CC4-5D6E-409C-BE32-E72D297353CC}">
              <c16:uniqueId val="{00000022-AC69-4FF4-B47C-DFBBBBA0D4DD}"/>
            </c:ext>
          </c:extLst>
        </c:ser>
        <c:ser>
          <c:idx val="18"/>
          <c:order val="18"/>
          <c:tx>
            <c:strRef>
              <c:f>'Asistencias por Oficinas'!$A$36</c:f>
              <c:strCache>
                <c:ptCount val="1"/>
                <c:pt idx="0">
                  <c:v>Samaná</c:v>
                </c:pt>
              </c:strCache>
            </c:strRef>
          </c:tx>
          <c:spPr>
            <a:solidFill>
              <a:schemeClr val="accent1">
                <a:lumMod val="80000"/>
              </a:schemeClr>
            </a:solidFill>
            <a:ln>
              <a:noFill/>
            </a:ln>
            <a:effectLst/>
            <a:sp3d/>
          </c:spPr>
          <c:invertIfNegative val="0"/>
          <c:dLbls>
            <c:dLbl>
              <c:idx val="0"/>
              <c:layout>
                <c:manualLayout>
                  <c:x val="1.1632133769538349E-2"/>
                  <c:y val="-1.112966054535336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'Asistencias por Oficinas'!$E$36</c:f>
              <c:numCache>
                <c:formatCode>#,##0</c:formatCode>
                <c:ptCount val="1"/>
                <c:pt idx="0">
                  <c:v>3059</c:v>
                </c:pt>
              </c:numCache>
            </c:numRef>
          </c:val>
          <c:extLst xmlns:c16r2="http://schemas.microsoft.com/office/drawing/2015/06/chart">
            <c:ext xmlns:c16="http://schemas.microsoft.com/office/drawing/2014/chart" uri="{C3380CC4-5D6E-409C-BE32-E72D297353CC}">
              <c16:uniqueId val="{00000024-AC69-4FF4-B47C-DFBBBBA0D4DD}"/>
            </c:ext>
          </c:extLst>
        </c:ser>
        <c:ser>
          <c:idx val="19"/>
          <c:order val="19"/>
          <c:tx>
            <c:strRef>
              <c:f>'Asistencias por Oficinas'!$A$37</c:f>
              <c:strCache>
                <c:ptCount val="1"/>
                <c:pt idx="0">
                  <c:v>Punto GOB San Cristóbal</c:v>
                </c:pt>
              </c:strCache>
            </c:strRef>
          </c:tx>
          <c:spPr>
            <a:solidFill>
              <a:schemeClr val="accent2">
                <a:lumMod val="80000"/>
              </a:schemeClr>
            </a:solidFill>
            <a:ln>
              <a:noFill/>
            </a:ln>
            <a:effectLst/>
            <a:sp3d/>
          </c:spPr>
          <c:invertIfNegative val="0"/>
          <c:dLbls>
            <c:dLbl>
              <c:idx val="0"/>
              <c:layout>
                <c:manualLayout>
                  <c:x val="5.816066884769067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Oficinas'!$E$37</c:f>
              <c:numCache>
                <c:formatCode>#,##0</c:formatCode>
                <c:ptCount val="1"/>
                <c:pt idx="0">
                  <c:v>2460</c:v>
                </c:pt>
              </c:numCache>
            </c:numRef>
          </c:val>
          <c:extLst xmlns:c16r2="http://schemas.microsoft.com/office/drawing/2015/06/chart">
            <c:ext xmlns:c16="http://schemas.microsoft.com/office/drawing/2014/chart" uri="{C3380CC4-5D6E-409C-BE32-E72D297353CC}">
              <c16:uniqueId val="{00000026-AC69-4FF4-B47C-DFBBBBA0D4DD}"/>
            </c:ext>
          </c:extLst>
        </c:ser>
        <c:ser>
          <c:idx val="20"/>
          <c:order val="20"/>
          <c:tx>
            <c:strRef>
              <c:f>'Asistencias por Oficinas'!$A$38</c:f>
              <c:strCache>
                <c:ptCount val="1"/>
                <c:pt idx="0">
                  <c:v>Punto GOB Expreso Las Américas (Santo Domingo Este)</c:v>
                </c:pt>
              </c:strCache>
            </c:strRef>
          </c:tx>
          <c:spPr>
            <a:solidFill>
              <a:schemeClr val="accent3">
                <a:lumMod val="80000"/>
              </a:schemeClr>
            </a:solidFill>
            <a:ln>
              <a:noFill/>
            </a:ln>
            <a:effectLst/>
            <a:sp3d/>
          </c:spPr>
          <c:invertIfNegative val="0"/>
          <c:dLbls>
            <c:dLbl>
              <c:idx val="0"/>
              <c:layout>
                <c:manualLayout>
                  <c:x val="8.7241003271536551E-3"/>
                  <c:y val="-4.512126339537507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Oficinas'!$E$38</c:f>
              <c:numCache>
                <c:formatCode>#,##0</c:formatCode>
                <c:ptCount val="1"/>
                <c:pt idx="0">
                  <c:v>1938</c:v>
                </c:pt>
              </c:numCache>
            </c:numRef>
          </c:val>
          <c:extLst xmlns:c16r2="http://schemas.microsoft.com/office/drawing/2015/06/chart">
            <c:ext xmlns:c16="http://schemas.microsoft.com/office/drawing/2014/chart" uri="{C3380CC4-5D6E-409C-BE32-E72D297353CC}">
              <c16:uniqueId val="{00000028-AC69-4FF4-B47C-DFBBBBA0D4DD}"/>
            </c:ext>
          </c:extLst>
        </c:ser>
        <c:ser>
          <c:idx val="21"/>
          <c:order val="21"/>
          <c:tx>
            <c:strRef>
              <c:f>'Asistencias por Oficinas'!$A$39</c:f>
              <c:strCache>
                <c:ptCount val="1"/>
                <c:pt idx="0">
                  <c:v>Punto GOB La Sirena (Santiago)</c:v>
                </c:pt>
              </c:strCache>
            </c:strRef>
          </c:tx>
          <c:spPr>
            <a:solidFill>
              <a:schemeClr val="accent4">
                <a:lumMod val="80000"/>
              </a:schemeClr>
            </a:solidFill>
            <a:ln>
              <a:noFill/>
            </a:ln>
            <a:effectLst/>
            <a:sp3d/>
          </c:spPr>
          <c:invertIfNegative val="0"/>
          <c:dLbls>
            <c:dLbl>
              <c:idx val="0"/>
              <c:layout>
                <c:manualLayout>
                  <c:x val="7.2700836059614148E-3"/>
                  <c:y val="-1.128031584884376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'Asistencias por Oficinas'!$E$39</c:f>
              <c:numCache>
                <c:formatCode>#,##0</c:formatCode>
                <c:ptCount val="1"/>
                <c:pt idx="0">
                  <c:v>1600</c:v>
                </c:pt>
              </c:numCache>
            </c:numRef>
          </c:val>
          <c:extLst xmlns:c16r2="http://schemas.microsoft.com/office/drawing/2015/06/chart">
            <c:ext xmlns:c16="http://schemas.microsoft.com/office/drawing/2014/chart" uri="{C3380CC4-5D6E-409C-BE32-E72D297353CC}">
              <c16:uniqueId val="{0000002A-AC69-4FF4-B47C-DFBBBBA0D4DD}"/>
            </c:ext>
          </c:extLst>
        </c:ser>
        <c:ser>
          <c:idx val="22"/>
          <c:order val="22"/>
          <c:tx>
            <c:strRef>
              <c:f>'Asistencias por Oficinas'!$A$40</c:f>
              <c:strCache>
                <c:ptCount val="1"/>
                <c:pt idx="0">
                  <c:v>Punto GOB Colinas Centro (Santo Domingo Norte)</c:v>
                </c:pt>
              </c:strCache>
            </c:strRef>
          </c:tx>
          <c:spPr>
            <a:solidFill>
              <a:schemeClr val="accent5">
                <a:lumMod val="80000"/>
              </a:schemeClr>
            </a:solidFill>
            <a:ln>
              <a:noFill/>
            </a:ln>
            <a:effectLst/>
            <a:sp3d/>
          </c:spPr>
          <c:invertIfNegative val="0"/>
          <c:dLbls>
            <c:dLbl>
              <c:idx val="0"/>
              <c:layout>
                <c:manualLayout>
                  <c:x val="2.2198370241887705E-3"/>
                  <c:y val="-2.2560631697688361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AC69-4FF4-B47C-DFBBBBA0D4DD}"/>
                </c:ext>
                <c:ext xmlns:c15="http://schemas.microsoft.com/office/drawing/2012/chart" uri="{CE6537A1-D6FC-4f65-9D91-7224C49458BB}"/>
              </c:extLst>
            </c:dLbl>
            <c:spPr>
              <a:noFill/>
              <a:ln>
                <a:noFill/>
              </a:ln>
              <a:effectLst/>
            </c:spPr>
            <c:txPr>
              <a:bodyPr rot="-5400000" spcFirstLastPara="1" vertOverflow="ellipsis"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'Asistencias por Oficinas'!$E$40</c:f>
              <c:numCache>
                <c:formatCode>#,##0</c:formatCode>
                <c:ptCount val="1"/>
                <c:pt idx="0">
                  <c:v>1343</c:v>
                </c:pt>
              </c:numCache>
            </c:numRef>
          </c:val>
          <c:extLst xmlns:c16r2="http://schemas.microsoft.com/office/drawing/2015/06/chart">
            <c:ext xmlns:c16="http://schemas.microsoft.com/office/drawing/2014/chart" uri="{C3380CC4-5D6E-409C-BE32-E72D297353CC}">
              <c16:uniqueId val="{0000002C-AC69-4FF4-B47C-DFBBBBA0D4DD}"/>
            </c:ext>
          </c:extLst>
        </c:ser>
        <c:dLbls>
          <c:showLegendKey val="0"/>
          <c:showVal val="1"/>
          <c:showCatName val="0"/>
          <c:showSerName val="0"/>
          <c:showPercent val="0"/>
          <c:showBubbleSize val="0"/>
        </c:dLbls>
        <c:gapWidth val="0"/>
        <c:gapDepth val="0"/>
        <c:shape val="box"/>
        <c:axId val="206269000"/>
        <c:axId val="206271744"/>
        <c:axId val="0"/>
      </c:bar3DChart>
      <c:catAx>
        <c:axId val="206269000"/>
        <c:scaling>
          <c:orientation val="minMax"/>
        </c:scaling>
        <c:delete val="1"/>
        <c:axPos val="b"/>
        <c:numFmt formatCode="General" sourceLinked="1"/>
        <c:majorTickMark val="none"/>
        <c:minorTickMark val="none"/>
        <c:tickLblPos val="nextTo"/>
        <c:crossAx val="206271744"/>
        <c:crosses val="autoZero"/>
        <c:auto val="1"/>
        <c:lblAlgn val="ctr"/>
        <c:lblOffset val="100"/>
        <c:noMultiLvlLbl val="0"/>
      </c:catAx>
      <c:valAx>
        <c:axId val="206271744"/>
        <c:scaling>
          <c:orientation val="minMax"/>
        </c:scaling>
        <c:delete val="1"/>
        <c:axPos val="l"/>
        <c:numFmt formatCode="#,##0" sourceLinked="1"/>
        <c:majorTickMark val="none"/>
        <c:minorTickMark val="none"/>
        <c:tickLblPos val="nextTo"/>
        <c:crossAx val="206269000"/>
        <c:crosses val="autoZero"/>
        <c:crossBetween val="between"/>
      </c:valAx>
      <c:spPr>
        <a:noFill/>
        <a:ln>
          <a:noFill/>
        </a:ln>
        <a:effectLst/>
      </c:spPr>
    </c:plotArea>
    <c:legend>
      <c:legendPos val="b"/>
      <c:layout>
        <c:manualLayout>
          <c:xMode val="edge"/>
          <c:yMode val="edge"/>
          <c:x val="9.6849992987517772E-2"/>
          <c:y val="0.64841244594008396"/>
          <c:w val="0.80616579819018219"/>
          <c:h val="0.3304075391279077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chemeClr val="tx1"/>
          </a:solidFill>
          <a:latin typeface="Times New Roman" panose="02020603050405020304" pitchFamily="18" charset="0"/>
          <a:cs typeface="Times New Roman" panose="02020603050405020304" pitchFamily="18" charset="0"/>
        </a:defRPr>
      </a:pPr>
      <a:endParaRPr lang="es-MX"/>
    </a:p>
  </c:txPr>
  <c:printSettings>
    <c:headerFooter/>
    <c:pageMargins b="0.75000000000000144" l="0.70000000000000062" r="0.70000000000000062" t="0.75000000000000144"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s-MX"/>
              <a:t>Quejas, Reclamaciones y Denuncias Atendidas por Tipos de Seguros </a:t>
            </a:r>
          </a:p>
          <a:p>
            <a:pPr>
              <a:defRPr/>
            </a:pPr>
            <a:r>
              <a:rPr lang="es-MX"/>
              <a:t>Enero - Marzo 2026</a:t>
            </a:r>
          </a:p>
        </c:rich>
      </c:tx>
      <c:layout>
        <c:manualLayout>
          <c:xMode val="edge"/>
          <c:yMode val="edge"/>
          <c:x val="0.13806272046910309"/>
          <c:y val="3.8795571622963862E-2"/>
        </c:manualLayout>
      </c:layout>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685562222249745"/>
          <c:y val="0.20726809068816165"/>
          <c:w val="0.76918628675141842"/>
          <c:h val="0.54181941150172619"/>
        </c:manualLayout>
      </c:layout>
      <c:pie3DChart>
        <c:varyColors val="1"/>
        <c:ser>
          <c:idx val="0"/>
          <c:order val="0"/>
          <c:dPt>
            <c:idx val="0"/>
            <c:bubble3D val="0"/>
            <c:spPr>
              <a:solidFill>
                <a:schemeClr val="accent6"/>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4742-4737-B36C-8ECF98233C42}"/>
              </c:ext>
            </c:extLst>
          </c:dPt>
          <c:dPt>
            <c:idx val="1"/>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4742-4737-B36C-8ECF98233C42}"/>
              </c:ext>
            </c:extLst>
          </c:dPt>
          <c:dPt>
            <c:idx val="2"/>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4742-4737-B36C-8ECF98233C42}"/>
              </c:ext>
            </c:extLst>
          </c:dPt>
          <c:dPt>
            <c:idx val="3"/>
            <c:bubble3D val="0"/>
            <c:spPr>
              <a:solidFill>
                <a:schemeClr val="accent6">
                  <a:lumMod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4742-4737-B36C-8ECF98233C42}"/>
              </c:ext>
            </c:extLst>
          </c:dPt>
          <c:dLbls>
            <c:dLbl>
              <c:idx val="0"/>
              <c:layout>
                <c:manualLayout>
                  <c:x val="-1.7071866312827817E-2"/>
                  <c:y val="-5.666345492779258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8.9162518591744983E-2"/>
                  <c:y val="-8.5118379569559782E-2"/>
                </c:manualLayout>
              </c:layout>
              <c:showLegendKey val="0"/>
              <c:showVal val="1"/>
              <c:showCatName val="0"/>
              <c:showSerName val="0"/>
              <c:showPercent val="0"/>
              <c:showBubbleSize val="0"/>
              <c:extLst>
                <c:ext xmlns:c15="http://schemas.microsoft.com/office/drawing/2012/chart" uri="{CE6537A1-D6FC-4f65-9D91-7224C49458BB}">
                  <c15:layout>
                    <c:manualLayout>
                      <c:w val="0.11796821079013649"/>
                      <c:h val="8.2231753111595224E-2"/>
                    </c:manualLayout>
                  </c15:layout>
                </c:ext>
              </c:extLst>
            </c:dLbl>
            <c:dLbl>
              <c:idx val="2"/>
              <c:layout>
                <c:manualLayout>
                  <c:x val="-2.9421344955824547E-2"/>
                  <c:y val="-8.314076553655049E-3"/>
                </c:manualLayout>
              </c:layout>
              <c:showLegendKey val="0"/>
              <c:showVal val="1"/>
              <c:showCatName val="0"/>
              <c:showSerName val="0"/>
              <c:showPercent val="0"/>
              <c:showBubbleSize val="0"/>
              <c:extLst>
                <c:ext xmlns:c15="http://schemas.microsoft.com/office/drawing/2012/chart" uri="{CE6537A1-D6FC-4f65-9D91-7224C49458BB}">
                  <c15:layout>
                    <c:manualLayout>
                      <c:w val="9.7949362898476972E-2"/>
                      <c:h val="5.4220936966526287E-2"/>
                    </c:manualLayout>
                  </c15:layout>
                </c:ext>
              </c:extLst>
            </c:dLbl>
            <c:dLbl>
              <c:idx val="3"/>
              <c:layout>
                <c:manualLayout>
                  <c:x val="-8.7630536286695121E-2"/>
                  <c:y val="-1.017290456094227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'Quejas y Reclamaciones por Seg.'!$A$15:$A$18</c:f>
              <c:strCache>
                <c:ptCount val="4"/>
                <c:pt idx="0">
                  <c:v>Informaciones Generales del  SDSS</c:v>
                </c:pt>
                <c:pt idx="1">
                  <c:v>Seguro Familiar de Salud (SFS)</c:v>
                </c:pt>
                <c:pt idx="2">
                  <c:v>Seguro de Vejez, Discapacidad y Sobrevivencia (SVDS)</c:v>
                </c:pt>
                <c:pt idx="3">
                  <c:v>Seguro de Riesgos Laborales (SRL)</c:v>
                </c:pt>
              </c:strCache>
            </c:strRef>
          </c:cat>
          <c:val>
            <c:numRef>
              <c:f>'Quejas y Reclamaciones por Seg.'!$F$15:$F$18</c:f>
              <c:numCache>
                <c:formatCode>0.00%</c:formatCode>
                <c:ptCount val="4"/>
                <c:pt idx="0">
                  <c:v>0.44229230030414601</c:v>
                </c:pt>
                <c:pt idx="1">
                  <c:v>0.31839282855770767</c:v>
                </c:pt>
                <c:pt idx="2">
                  <c:v>0.23003041459900753</c:v>
                </c:pt>
                <c:pt idx="3">
                  <c:v>9.2844565391387874E-3</c:v>
                </c:pt>
              </c:numCache>
            </c:numRef>
          </c:val>
          <c:extLst xmlns:c16r2="http://schemas.microsoft.com/office/drawing/2015/06/chart">
            <c:ext xmlns:c16="http://schemas.microsoft.com/office/drawing/2014/chart" uri="{C3380CC4-5D6E-409C-BE32-E72D297353CC}">
              <c16:uniqueId val="{00000008-4742-4737-B36C-8ECF98233C42}"/>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926257905361953E-2"/>
          <c:y val="0.77824588724937716"/>
          <c:w val="0.63012836607694767"/>
          <c:h val="0.18122602865159884"/>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Times New Roman" panose="02020603050405020304" pitchFamily="18" charset="0"/>
          <a:cs typeface="Times New Roman" panose="02020603050405020304" pitchFamily="18" charset="0"/>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s-DO"/>
              <a:t>Quejas, Reclamaciones y Denuncias  Atendidas por Oficinas</a:t>
            </a: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s-MX"/>
        </a:p>
      </c:txPr>
    </c:title>
    <c:autoTitleDeleted val="0"/>
    <c:plotArea>
      <c:layout>
        <c:manualLayout>
          <c:layoutTarget val="inner"/>
          <c:xMode val="edge"/>
          <c:yMode val="edge"/>
          <c:x val="1.2223438030698261E-2"/>
          <c:y val="8.3142645846458405E-2"/>
          <c:w val="0.97012048481384872"/>
          <c:h val="0.35465852736025472"/>
        </c:manualLayout>
      </c:layout>
      <c:barChart>
        <c:barDir val="col"/>
        <c:grouping val="clustered"/>
        <c:varyColors val="0"/>
        <c:ser>
          <c:idx val="0"/>
          <c:order val="0"/>
          <c:tx>
            <c:strRef>
              <c:f>'Reclamaciones por Oficinas'!$A$17</c:f>
              <c:strCache>
                <c:ptCount val="1"/>
                <c:pt idx="0">
                  <c:v>DIDA Central Distrito Nacional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Oficinas'!$B$17:$E$17</c:f>
              <c:numCache>
                <c:formatCode>#,##0</c:formatCode>
                <c:ptCount val="1"/>
                <c:pt idx="0">
                  <c:v>3249</c:v>
                </c:pt>
              </c:numCache>
            </c:numRef>
          </c:val>
        </c:ser>
        <c:ser>
          <c:idx val="1"/>
          <c:order val="1"/>
          <c:tx>
            <c:strRef>
              <c:f>'Reclamaciones por Oficinas'!$A$18</c:f>
              <c:strCache>
                <c:ptCount val="1"/>
                <c:pt idx="0">
                  <c:v>Santiago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Oficinas'!$B$18:$E$18</c:f>
              <c:numCache>
                <c:formatCode>#,##0</c:formatCode>
                <c:ptCount val="1"/>
                <c:pt idx="0">
                  <c:v>406</c:v>
                </c:pt>
              </c:numCache>
            </c:numRef>
          </c:val>
        </c:ser>
        <c:ser>
          <c:idx val="2"/>
          <c:order val="2"/>
          <c:tx>
            <c:strRef>
              <c:f>'Reclamaciones por Oficinas'!$A$19</c:f>
              <c:strCache>
                <c:ptCount val="1"/>
                <c:pt idx="0">
                  <c:v>La Romana</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Oficinas'!$B$19:$E$19</c:f>
              <c:numCache>
                <c:formatCode>#,##0</c:formatCode>
                <c:ptCount val="1"/>
                <c:pt idx="0">
                  <c:v>387</c:v>
                </c:pt>
              </c:numCache>
            </c:numRef>
          </c:val>
        </c:ser>
        <c:ser>
          <c:idx val="3"/>
          <c:order val="3"/>
          <c:tx>
            <c:strRef>
              <c:f>'Reclamaciones por Oficinas'!$A$20</c:f>
              <c:strCache>
                <c:ptCount val="1"/>
                <c:pt idx="0">
                  <c:v>Punto GOB Megacentro (Santo Domingo Este)</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Oficinas'!$B$20:$E$20</c:f>
              <c:numCache>
                <c:formatCode>#,##0</c:formatCode>
                <c:ptCount val="1"/>
                <c:pt idx="0">
                  <c:v>334</c:v>
                </c:pt>
              </c:numCache>
            </c:numRef>
          </c:val>
        </c:ser>
        <c:ser>
          <c:idx val="4"/>
          <c:order val="4"/>
          <c:tx>
            <c:strRef>
              <c:f>'Reclamaciones por Oficinas'!$A$21</c:f>
              <c:strCache>
                <c:ptCount val="1"/>
                <c:pt idx="0">
                  <c:v>La Vega</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Oficinas'!$B$21:$E$21</c:f>
              <c:numCache>
                <c:formatCode>#,##0</c:formatCode>
                <c:ptCount val="1"/>
                <c:pt idx="0">
                  <c:v>265</c:v>
                </c:pt>
              </c:numCache>
            </c:numRef>
          </c:val>
        </c:ser>
        <c:ser>
          <c:idx val="5"/>
          <c:order val="5"/>
          <c:tx>
            <c:strRef>
              <c:f>'Reclamaciones por Oficinas'!$A$22</c:f>
              <c:strCache>
                <c:ptCount val="1"/>
                <c:pt idx="0">
                  <c:v>Higüey</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Oficinas'!$B$22:$E$22</c:f>
              <c:numCache>
                <c:formatCode>#,##0</c:formatCode>
                <c:ptCount val="1"/>
                <c:pt idx="0">
                  <c:v>229</c:v>
                </c:pt>
              </c:numCache>
            </c:numRef>
          </c:val>
        </c:ser>
        <c:ser>
          <c:idx val="6"/>
          <c:order val="6"/>
          <c:tx>
            <c:strRef>
              <c:f>'Reclamaciones por Oficinas'!$A$23</c:f>
              <c:strCache>
                <c:ptCount val="1"/>
                <c:pt idx="0">
                  <c:v>Mao</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Oficinas'!$B$23:$E$23</c:f>
              <c:numCache>
                <c:formatCode>#,##0</c:formatCode>
                <c:ptCount val="1"/>
                <c:pt idx="0">
                  <c:v>203</c:v>
                </c:pt>
              </c:numCache>
            </c:numRef>
          </c:val>
        </c:ser>
        <c:ser>
          <c:idx val="7"/>
          <c:order val="7"/>
          <c:tx>
            <c:strRef>
              <c:f>'Reclamaciones por Oficinas'!$A$24</c:f>
              <c:strCache>
                <c:ptCount val="1"/>
                <c:pt idx="0">
                  <c:v>Puerto Plata</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Oficinas'!$B$24:$E$24</c:f>
              <c:numCache>
                <c:formatCode>#,##0</c:formatCode>
                <c:ptCount val="1"/>
                <c:pt idx="0">
                  <c:v>191</c:v>
                </c:pt>
              </c:numCache>
            </c:numRef>
          </c:val>
        </c:ser>
        <c:ser>
          <c:idx val="8"/>
          <c:order val="8"/>
          <c:tx>
            <c:strRef>
              <c:f>'Reclamaciones por Oficinas'!$A$25</c:f>
              <c:strCache>
                <c:ptCount val="1"/>
                <c:pt idx="0">
                  <c:v>San Francisco de Macorís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Oficinas'!$B$25:$E$25</c:f>
              <c:numCache>
                <c:formatCode>#,##0</c:formatCode>
                <c:ptCount val="1"/>
                <c:pt idx="0">
                  <c:v>167</c:v>
                </c:pt>
              </c:numCache>
            </c:numRef>
          </c:val>
        </c:ser>
        <c:ser>
          <c:idx val="9"/>
          <c:order val="9"/>
          <c:tx>
            <c:strRef>
              <c:f>'Reclamaciones por Oficinas'!$A$26</c:f>
              <c:strCache>
                <c:ptCount val="1"/>
                <c:pt idx="0">
                  <c:v>Azua</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Oficinas'!$B$26:$E$26</c:f>
              <c:numCache>
                <c:formatCode>#,##0</c:formatCode>
                <c:ptCount val="1"/>
                <c:pt idx="0">
                  <c:v>133</c:v>
                </c:pt>
              </c:numCache>
            </c:numRef>
          </c:val>
        </c:ser>
        <c:ser>
          <c:idx val="10"/>
          <c:order val="10"/>
          <c:tx>
            <c:strRef>
              <c:f>'Reclamaciones por Oficinas'!$A$27</c:f>
              <c:strCache>
                <c:ptCount val="1"/>
                <c:pt idx="0">
                  <c:v>San Pedro de Macorís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Oficinas'!$B$27:$E$27</c:f>
              <c:numCache>
                <c:formatCode>#,##0</c:formatCode>
                <c:ptCount val="1"/>
                <c:pt idx="0">
                  <c:v>125</c:v>
                </c:pt>
              </c:numCache>
            </c:numRef>
          </c:val>
        </c:ser>
        <c:ser>
          <c:idx val="11"/>
          <c:order val="11"/>
          <c:tx>
            <c:strRef>
              <c:f>'Reclamaciones por Oficinas'!$A$28</c:f>
              <c:strCache>
                <c:ptCount val="1"/>
                <c:pt idx="0">
                  <c:v>Punto GOB Sambil (Distrito Nacional)</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Oficinas'!$B$28:$E$28</c:f>
              <c:numCache>
                <c:formatCode>#,##0</c:formatCode>
                <c:ptCount val="1"/>
                <c:pt idx="0">
                  <c:v>111</c:v>
                </c:pt>
              </c:numCache>
            </c:numRef>
          </c:val>
        </c:ser>
        <c:ser>
          <c:idx val="12"/>
          <c:order val="12"/>
          <c:tx>
            <c:strRef>
              <c:f>'Reclamaciones por Oficinas'!$A$29</c:f>
              <c:strCache>
                <c:ptCount val="1"/>
                <c:pt idx="0">
                  <c:v>Bávaro</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Oficinas'!$B$29:$E$29</c:f>
              <c:numCache>
                <c:formatCode>#,##0</c:formatCode>
                <c:ptCount val="1"/>
                <c:pt idx="0">
                  <c:v>95</c:v>
                </c:pt>
              </c:numCache>
            </c:numRef>
          </c:val>
        </c:ser>
        <c:ser>
          <c:idx val="13"/>
          <c:order val="13"/>
          <c:tx>
            <c:strRef>
              <c:f>'Reclamaciones por Oficinas'!$A$30</c:f>
              <c:strCache>
                <c:ptCount val="1"/>
                <c:pt idx="0">
                  <c:v>Barahona</c:v>
                </c:pt>
              </c:strCache>
            </c:strRef>
          </c:tx>
          <c:spPr>
            <a:solidFill>
              <a:schemeClr val="accent2">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Oficinas'!$B$30:$E$30</c:f>
              <c:numCache>
                <c:formatCode>#,##0</c:formatCode>
                <c:ptCount val="1"/>
                <c:pt idx="0">
                  <c:v>90</c:v>
                </c:pt>
              </c:numCache>
            </c:numRef>
          </c:val>
        </c:ser>
        <c:ser>
          <c:idx val="14"/>
          <c:order val="14"/>
          <c:tx>
            <c:strRef>
              <c:f>'Reclamaciones por Oficinas'!$A$31</c:f>
              <c:strCache>
                <c:ptCount val="1"/>
                <c:pt idx="0">
                  <c:v>San Cristóbal</c:v>
                </c:pt>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Oficinas'!$B$31:$E$31</c:f>
              <c:numCache>
                <c:formatCode>#,##0</c:formatCode>
                <c:ptCount val="1"/>
                <c:pt idx="0">
                  <c:v>61</c:v>
                </c:pt>
              </c:numCache>
            </c:numRef>
          </c:val>
        </c:ser>
        <c:ser>
          <c:idx val="15"/>
          <c:order val="15"/>
          <c:tx>
            <c:strRef>
              <c:f>'Reclamaciones por Oficinas'!$A$32</c:f>
              <c:strCache>
                <c:ptCount val="1"/>
                <c:pt idx="0">
                  <c:v>Samaná</c:v>
                </c:pt>
              </c:strCache>
            </c:strRef>
          </c:tx>
          <c:spPr>
            <a:solidFill>
              <a:schemeClr val="accent4">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Oficinas'!$B$32:$E$32</c:f>
              <c:numCache>
                <c:formatCode>#,##0</c:formatCode>
                <c:ptCount val="1"/>
                <c:pt idx="0">
                  <c:v>56</c:v>
                </c:pt>
              </c:numCache>
            </c:numRef>
          </c:val>
        </c:ser>
        <c:ser>
          <c:idx val="16"/>
          <c:order val="16"/>
          <c:tx>
            <c:strRef>
              <c:f>'Reclamaciones por Oficinas'!$A$33</c:f>
              <c:strCache>
                <c:ptCount val="1"/>
                <c:pt idx="0">
                  <c:v>San Juan de la Maguana</c:v>
                </c:pt>
              </c:strCache>
            </c:strRef>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Oficinas'!$B$33:$E$33</c:f>
              <c:numCache>
                <c:formatCode>#,##0</c:formatCode>
                <c:ptCount val="1"/>
                <c:pt idx="0">
                  <c:v>42</c:v>
                </c:pt>
              </c:numCache>
            </c:numRef>
          </c:val>
        </c:ser>
        <c:ser>
          <c:idx val="17"/>
          <c:order val="17"/>
          <c:tx>
            <c:strRef>
              <c:f>'Reclamaciones por Oficinas'!$A$34</c:f>
              <c:strCache>
                <c:ptCount val="1"/>
                <c:pt idx="0">
                  <c:v>Punto GOB San Cristóbal</c:v>
                </c:pt>
              </c:strCache>
            </c:strRef>
          </c:tx>
          <c:spPr>
            <a:solidFill>
              <a:schemeClr val="accent6">
                <a:lumMod val="80000"/>
                <a:lumOff val="2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Oficinas'!$B$34:$E$34</c:f>
              <c:numCache>
                <c:formatCode>#,##0</c:formatCode>
                <c:ptCount val="1"/>
                <c:pt idx="0">
                  <c:v>32</c:v>
                </c:pt>
              </c:numCache>
            </c:numRef>
          </c:val>
        </c:ser>
        <c:ser>
          <c:idx val="18"/>
          <c:order val="18"/>
          <c:tx>
            <c:strRef>
              <c:f>'Reclamaciones por Oficinas'!$A$35</c:f>
              <c:strCache>
                <c:ptCount val="1"/>
                <c:pt idx="0">
                  <c:v>Punto GOB Occidental Mall (Santo Domingo Oeste)</c:v>
                </c:pt>
              </c:strCache>
            </c:strRef>
          </c:tx>
          <c:spPr>
            <a:solidFill>
              <a:schemeClr val="accent1">
                <a:lumMod val="8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Oficinas'!$B$35:$E$35</c:f>
              <c:numCache>
                <c:formatCode>#,##0</c:formatCode>
                <c:ptCount val="1"/>
                <c:pt idx="0">
                  <c:v>28</c:v>
                </c:pt>
              </c:numCache>
            </c:numRef>
          </c:val>
        </c:ser>
        <c:ser>
          <c:idx val="19"/>
          <c:order val="19"/>
          <c:tx>
            <c:strRef>
              <c:f>'Reclamaciones por Oficinas'!$A$36</c:f>
              <c:strCache>
                <c:ptCount val="1"/>
                <c:pt idx="0">
                  <c:v>Punto GOB La Sirena (Santiago)</c:v>
                </c:pt>
              </c:strCache>
            </c:strRef>
          </c:tx>
          <c:spPr>
            <a:solidFill>
              <a:schemeClr val="accent2">
                <a:lumMod val="8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Oficinas'!$B$36:$E$36</c:f>
              <c:numCache>
                <c:formatCode>#,##0</c:formatCode>
                <c:ptCount val="1"/>
                <c:pt idx="0">
                  <c:v>20</c:v>
                </c:pt>
              </c:numCache>
            </c:numRef>
          </c:val>
        </c:ser>
        <c:ser>
          <c:idx val="20"/>
          <c:order val="20"/>
          <c:tx>
            <c:strRef>
              <c:f>'Reclamaciones por Oficinas'!$A$37</c:f>
              <c:strCache>
                <c:ptCount val="1"/>
                <c:pt idx="0">
                  <c:v>Punto GOB Colinas Centro (Santo Domingo Norte)</c:v>
                </c:pt>
              </c:strCache>
            </c:strRef>
          </c:tx>
          <c:spPr>
            <a:solidFill>
              <a:schemeClr val="accent3">
                <a:lumMod val="8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Oficinas'!$B$37:$E$37</c:f>
              <c:numCache>
                <c:formatCode>#,##0</c:formatCode>
                <c:ptCount val="1"/>
                <c:pt idx="0">
                  <c:v>14</c:v>
                </c:pt>
              </c:numCache>
            </c:numRef>
          </c:val>
        </c:ser>
        <c:ser>
          <c:idx val="21"/>
          <c:order val="21"/>
          <c:tx>
            <c:strRef>
              <c:f>'Reclamaciones por Oficinas'!$A$38</c:f>
              <c:strCache>
                <c:ptCount val="1"/>
                <c:pt idx="0">
                  <c:v>Bahoruco</c:v>
                </c:pt>
              </c:strCache>
            </c:strRef>
          </c:tx>
          <c:spPr>
            <a:solidFill>
              <a:schemeClr val="accent4">
                <a:lumMod val="8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Oficinas'!$B$38:$E$38</c:f>
              <c:numCache>
                <c:formatCode>#,##0</c:formatCode>
                <c:ptCount val="1"/>
                <c:pt idx="0">
                  <c:v>6</c:v>
                </c:pt>
              </c:numCache>
            </c:numRef>
          </c:val>
        </c:ser>
        <c:ser>
          <c:idx val="22"/>
          <c:order val="22"/>
          <c:tx>
            <c:strRef>
              <c:f>'Reclamaciones por Oficinas'!$A$39</c:f>
              <c:strCache>
                <c:ptCount val="1"/>
                <c:pt idx="0">
                  <c:v>Punto GOB Expreso Las Américas (Santo Domingo Este)</c:v>
                </c:pt>
              </c:strCache>
            </c:strRef>
          </c:tx>
          <c:spPr>
            <a:solidFill>
              <a:schemeClr val="accent5">
                <a:lumMod val="80000"/>
              </a:schemeClr>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'Reclamaciones por Oficinas'!$B$39:$E$39</c:f>
              <c:numCache>
                <c:formatCode>#,##0</c:formatCode>
                <c:ptCount val="1"/>
                <c:pt idx="0">
                  <c:v>3</c:v>
                </c:pt>
              </c:numCache>
            </c:numRef>
          </c:val>
        </c:ser>
        <c:dLbls>
          <c:dLblPos val="outEnd"/>
          <c:showLegendKey val="0"/>
          <c:showVal val="1"/>
          <c:showCatName val="0"/>
          <c:showSerName val="0"/>
          <c:showPercent val="0"/>
          <c:showBubbleSize val="0"/>
        </c:dLbls>
        <c:gapWidth val="219"/>
        <c:overlap val="-27"/>
        <c:axId val="206265864"/>
        <c:axId val="206270960"/>
      </c:barChart>
      <c:catAx>
        <c:axId val="206265864"/>
        <c:scaling>
          <c:orientation val="minMax"/>
        </c:scaling>
        <c:delete val="1"/>
        <c:axPos val="b"/>
        <c:numFmt formatCode="General" sourceLinked="1"/>
        <c:majorTickMark val="none"/>
        <c:minorTickMark val="none"/>
        <c:tickLblPos val="nextTo"/>
        <c:crossAx val="206270960"/>
        <c:crosses val="autoZero"/>
        <c:auto val="1"/>
        <c:lblAlgn val="ctr"/>
        <c:lblOffset val="100"/>
        <c:noMultiLvlLbl val="0"/>
      </c:catAx>
      <c:valAx>
        <c:axId val="206270960"/>
        <c:scaling>
          <c:orientation val="minMax"/>
        </c:scaling>
        <c:delete val="1"/>
        <c:axPos val="l"/>
        <c:numFmt formatCode="#,##0" sourceLinked="1"/>
        <c:majorTickMark val="none"/>
        <c:minorTickMark val="none"/>
        <c:tickLblPos val="nextTo"/>
        <c:crossAx val="206265864"/>
        <c:crosses val="autoZero"/>
        <c:crossBetween val="between"/>
      </c:valAx>
      <c:spPr>
        <a:noFill/>
        <a:ln>
          <a:noFill/>
        </a:ln>
        <a:effectLst/>
      </c:spPr>
    </c:plotArea>
    <c:legend>
      <c:legendPos val="b"/>
      <c:layout>
        <c:manualLayout>
          <c:xMode val="edge"/>
          <c:yMode val="edge"/>
          <c:x val="4.5722719351043613E-2"/>
          <c:y val="0.46490749217962535"/>
          <c:w val="0.90333847296665204"/>
          <c:h val="0.4269640629800056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chemeClr val="tx1"/>
          </a:solidFill>
          <a:latin typeface="Times New Roman" panose="02020603050405020304" pitchFamily="18" charset="0"/>
          <a:cs typeface="Times New Roman" panose="02020603050405020304" pitchFamily="18" charset="0"/>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DO"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s-DO" sz="1400"/>
              <a:t>Consultas de Asesorías Médicas Ofrecidas</a:t>
            </a:r>
          </a:p>
          <a:p>
            <a:pPr>
              <a:defRPr sz="1400"/>
            </a:pPr>
            <a:r>
              <a:rPr lang="es-DO" sz="1400"/>
              <a:t>Enero - Marzo 2026</a:t>
            </a:r>
            <a:endParaRPr lang="en-GB" sz="1400"/>
          </a:p>
        </c:rich>
      </c:tx>
      <c:layout>
        <c:manualLayout>
          <c:xMode val="edge"/>
          <c:yMode val="edge"/>
          <c:x val="0.28760631671692793"/>
          <c:y val="6.544787495286436E-2"/>
        </c:manualLayout>
      </c:layout>
      <c:overlay val="0"/>
      <c:spPr>
        <a:noFill/>
        <a:ln>
          <a:noFill/>
        </a:ln>
        <a:effectLst/>
      </c:spPr>
      <c:txPr>
        <a:bodyPr rot="0" spcFirstLastPara="1" vertOverflow="ellipsis" vert="horz" wrap="square" anchor="ctr" anchorCtr="1"/>
        <a:lstStyle/>
        <a:p>
          <a:pPr>
            <a:defRPr lang="es-DO"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0372110744221489E-2"/>
          <c:y val="0.15587176100680522"/>
          <c:w val="0.9792959906269938"/>
          <c:h val="0.55461359014202949"/>
        </c:manualLayout>
      </c:layout>
      <c:bar3DChart>
        <c:barDir val="col"/>
        <c:grouping val="clustered"/>
        <c:varyColors val="0"/>
        <c:ser>
          <c:idx val="0"/>
          <c:order val="0"/>
          <c:tx>
            <c:strRef>
              <c:f>'Asesorias Medicas'!$A$17</c:f>
              <c:strCache>
                <c:ptCount val="1"/>
                <c:pt idx="0">
                  <c:v>Contributivo</c:v>
                </c:pt>
              </c:strCache>
            </c:strRef>
          </c:tx>
          <c:spPr>
            <a:solidFill>
              <a:schemeClr val="accent6"/>
            </a:solidFill>
            <a:ln>
              <a:noFill/>
            </a:ln>
            <a:effectLst/>
            <a:sp3d/>
          </c:spPr>
          <c:invertIfNegative val="0"/>
          <c:dLbls>
            <c:spPr>
              <a:noFill/>
              <a:ln>
                <a:noFill/>
              </a:ln>
              <a:effectLst/>
            </c:spPr>
            <c:txPr>
              <a:bodyPr rot="0" spcFirstLastPara="1" vertOverflow="ellipsis" vert="horz" wrap="square" anchor="ctr" anchorCtr="1"/>
              <a:lstStyle/>
              <a:p>
                <a:pPr>
                  <a:defRPr lang="es-DO" sz="12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multiLvlStrRef>
              <c:f>'Asesorias Medicas'!$B$15:$I$16</c:f>
              <c:multiLvlStrCache>
                <c:ptCount val="8"/>
                <c:lvl>
                  <c:pt idx="0">
                    <c:v>    Cob.</c:v>
                  </c:pt>
                  <c:pt idx="1">
                    <c:v>  S.Cob.</c:v>
                  </c:pt>
                  <c:pt idx="2">
                    <c:v>Cob.</c:v>
                  </c:pt>
                  <c:pt idx="3">
                    <c:v>  S.Cob.</c:v>
                  </c:pt>
                  <c:pt idx="4">
                    <c:v>Cob.</c:v>
                  </c:pt>
                  <c:pt idx="5">
                    <c:v>S. Cob.</c:v>
                  </c:pt>
                  <c:pt idx="6">
                    <c:v>Cob.</c:v>
                  </c:pt>
                  <c:pt idx="7">
                    <c:v>S. Cob.</c:v>
                  </c:pt>
                </c:lvl>
                <c:lvl>
                  <c:pt idx="0">
                    <c:v>Procedimientos</c:v>
                  </c:pt>
                  <c:pt idx="2">
                    <c:v> Estudios Diagnósticos</c:v>
                  </c:pt>
                  <c:pt idx="4">
                    <c:v>Medicamentos</c:v>
                  </c:pt>
                  <c:pt idx="6">
                    <c:v>Material Gastable</c:v>
                  </c:pt>
                </c:lvl>
              </c:multiLvlStrCache>
            </c:multiLvlStrRef>
          </c:cat>
          <c:val>
            <c:numRef>
              <c:f>'Asesorias Medicas'!$B$17:$I$17</c:f>
              <c:numCache>
                <c:formatCode>General</c:formatCode>
                <c:ptCount val="8"/>
                <c:pt idx="0">
                  <c:v>661</c:v>
                </c:pt>
                <c:pt idx="1">
                  <c:v>382</c:v>
                </c:pt>
                <c:pt idx="2">
                  <c:v>223</c:v>
                </c:pt>
                <c:pt idx="3">
                  <c:v>87</c:v>
                </c:pt>
                <c:pt idx="4">
                  <c:v>346</c:v>
                </c:pt>
                <c:pt idx="5">
                  <c:v>340</c:v>
                </c:pt>
                <c:pt idx="6">
                  <c:v>44</c:v>
                </c:pt>
                <c:pt idx="7">
                  <c:v>212</c:v>
                </c:pt>
              </c:numCache>
            </c:numRef>
          </c:val>
          <c:extLst xmlns:c16r2="http://schemas.microsoft.com/office/drawing/2015/06/chart">
            <c:ext xmlns:c16="http://schemas.microsoft.com/office/drawing/2014/chart" uri="{C3380CC4-5D6E-409C-BE32-E72D297353CC}">
              <c16:uniqueId val="{00000000-E92E-4BC0-BE07-774F2CD17461}"/>
            </c:ext>
          </c:extLst>
        </c:ser>
        <c:ser>
          <c:idx val="1"/>
          <c:order val="1"/>
          <c:tx>
            <c:strRef>
              <c:f>'Asesorias Medicas'!$A$18</c:f>
              <c:strCache>
                <c:ptCount val="1"/>
                <c:pt idx="0">
                  <c:v>Subsidiado</c:v>
                </c:pt>
              </c:strCache>
            </c:strRef>
          </c:tx>
          <c:spPr>
            <a:solidFill>
              <a:srgbClr val="002060"/>
            </a:solidFill>
            <a:ln>
              <a:noFill/>
            </a:ln>
            <a:effectLst/>
            <a:sp3d/>
          </c:spPr>
          <c:invertIfNegative val="0"/>
          <c:dLbls>
            <c:dLbl>
              <c:idx val="0"/>
              <c:layout>
                <c:manualLayout>
                  <c:x val="5.8139534883720756E-3"/>
                  <c:y val="-1.1342998637307835E-1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468-4764-BBB8-A51B2017F599}"/>
                </c:ext>
                <c:ext xmlns:c15="http://schemas.microsoft.com/office/drawing/2012/chart" uri="{CE6537A1-D6FC-4f65-9D91-7224C49458BB}"/>
              </c:extLst>
            </c:dLbl>
            <c:dLbl>
              <c:idx val="1"/>
              <c:layout>
                <c:manualLayout>
                  <c:x val="7.751937984496123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468-4764-BBB8-A51B2017F599}"/>
                </c:ext>
                <c:ext xmlns:c15="http://schemas.microsoft.com/office/drawing/2012/chart" uri="{CE6537A1-D6FC-4f65-9D91-7224C49458BB}"/>
              </c:extLst>
            </c:dLbl>
            <c:dLbl>
              <c:idx val="2"/>
              <c:layout>
                <c:manualLayout>
                  <c:x val="9.6899224806201549E-3"/>
                  <c:y val="3.093580819798803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468-4764-BBB8-A51B2017F599}"/>
                </c:ext>
                <c:ext xmlns:c15="http://schemas.microsoft.com/office/drawing/2012/chart" uri="{CE6537A1-D6FC-4f65-9D91-7224C49458BB}"/>
              </c:extLst>
            </c:dLbl>
            <c:dLbl>
              <c:idx val="3"/>
              <c:layout>
                <c:manualLayout>
                  <c:x val="1.1627906976744186E-2"/>
                  <c:y val="-1.1342998637307835E-1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468-4764-BBB8-A51B2017F599}"/>
                </c:ext>
                <c:ext xmlns:c15="http://schemas.microsoft.com/office/drawing/2012/chart" uri="{CE6537A1-D6FC-4f65-9D91-7224C49458BB}"/>
              </c:extLst>
            </c:dLbl>
            <c:dLbl>
              <c:idx val="4"/>
              <c:layout>
                <c:manualLayout>
                  <c:x val="1.3565891472868146E-2"/>
                  <c:y val="6.1871616395978348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468-4764-BBB8-A51B2017F599}"/>
                </c:ext>
                <c:ext xmlns:c15="http://schemas.microsoft.com/office/drawing/2012/chart" uri="{CE6537A1-D6FC-4f65-9D91-7224C49458BB}"/>
              </c:extLst>
            </c:dLbl>
            <c:dLbl>
              <c:idx val="5"/>
              <c:layout>
                <c:manualLayout>
                  <c:x val="1.1627906976744186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468-4764-BBB8-A51B2017F599}"/>
                </c:ext>
                <c:ext xmlns:c15="http://schemas.microsoft.com/office/drawing/2012/chart" uri="{CE6537A1-D6FC-4f65-9D91-7224C49458BB}"/>
              </c:extLst>
            </c:dLbl>
            <c:dLbl>
              <c:idx val="6"/>
              <c:layout>
                <c:manualLayout>
                  <c:x val="1.3565891472868075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468-4764-BBB8-A51B2017F599}"/>
                </c:ext>
                <c:ext xmlns:c15="http://schemas.microsoft.com/office/drawing/2012/chart" uri="{CE6537A1-D6FC-4f65-9D91-7224C49458BB}"/>
              </c:extLst>
            </c:dLbl>
            <c:dLbl>
              <c:idx val="7"/>
              <c:layout>
                <c:manualLayout>
                  <c:x val="7.7519379844961239E-3"/>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468-4764-BBB8-A51B2017F599}"/>
                </c:ex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lang="es-DO" sz="12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'Asesorias Medicas'!$B$15:$I$16</c:f>
              <c:multiLvlStrCache>
                <c:ptCount val="8"/>
                <c:lvl>
                  <c:pt idx="0">
                    <c:v>    Cob.</c:v>
                  </c:pt>
                  <c:pt idx="1">
                    <c:v>  S.Cob.</c:v>
                  </c:pt>
                  <c:pt idx="2">
                    <c:v>Cob.</c:v>
                  </c:pt>
                  <c:pt idx="3">
                    <c:v>  S.Cob.</c:v>
                  </c:pt>
                  <c:pt idx="4">
                    <c:v>Cob.</c:v>
                  </c:pt>
                  <c:pt idx="5">
                    <c:v>S. Cob.</c:v>
                  </c:pt>
                  <c:pt idx="6">
                    <c:v>Cob.</c:v>
                  </c:pt>
                  <c:pt idx="7">
                    <c:v>S. Cob.</c:v>
                  </c:pt>
                </c:lvl>
                <c:lvl>
                  <c:pt idx="0">
                    <c:v>Procedimientos</c:v>
                  </c:pt>
                  <c:pt idx="2">
                    <c:v> Estudios Diagnósticos</c:v>
                  </c:pt>
                  <c:pt idx="4">
                    <c:v>Medicamentos</c:v>
                  </c:pt>
                  <c:pt idx="6">
                    <c:v>Material Gastable</c:v>
                  </c:pt>
                </c:lvl>
              </c:multiLvlStrCache>
            </c:multiLvlStrRef>
          </c:cat>
          <c:val>
            <c:numRef>
              <c:f>'Asesorias Medicas'!$B$18:$I$18</c:f>
              <c:numCache>
                <c:formatCode>General</c:formatCode>
                <c:ptCount val="8"/>
                <c:pt idx="0">
                  <c:v>154</c:v>
                </c:pt>
                <c:pt idx="1">
                  <c:v>52</c:v>
                </c:pt>
                <c:pt idx="2">
                  <c:v>38</c:v>
                </c:pt>
                <c:pt idx="3">
                  <c:v>29</c:v>
                </c:pt>
                <c:pt idx="4">
                  <c:v>80</c:v>
                </c:pt>
                <c:pt idx="5">
                  <c:v>84</c:v>
                </c:pt>
                <c:pt idx="6">
                  <c:v>8</c:v>
                </c:pt>
                <c:pt idx="7">
                  <c:v>70</c:v>
                </c:pt>
              </c:numCache>
            </c:numRef>
          </c:val>
          <c:extLst xmlns:c16r2="http://schemas.microsoft.com/office/drawing/2015/06/chart">
            <c:ext xmlns:c16="http://schemas.microsoft.com/office/drawing/2014/chart" uri="{C3380CC4-5D6E-409C-BE32-E72D297353CC}">
              <c16:uniqueId val="{00000001-E92E-4BC0-BE07-774F2CD17461}"/>
            </c:ext>
          </c:extLst>
        </c:ser>
        <c:dLbls>
          <c:showLegendKey val="0"/>
          <c:showVal val="1"/>
          <c:showCatName val="0"/>
          <c:showSerName val="0"/>
          <c:showPercent val="0"/>
          <c:showBubbleSize val="0"/>
        </c:dLbls>
        <c:gapWidth val="150"/>
        <c:shape val="box"/>
        <c:axId val="206271352"/>
        <c:axId val="206264688"/>
        <c:axId val="0"/>
      </c:bar3DChart>
      <c:catAx>
        <c:axId val="206271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DO" sz="11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crossAx val="206264688"/>
        <c:crosses val="autoZero"/>
        <c:auto val="1"/>
        <c:lblAlgn val="ctr"/>
        <c:lblOffset val="100"/>
        <c:noMultiLvlLbl val="0"/>
      </c:catAx>
      <c:valAx>
        <c:axId val="206264688"/>
        <c:scaling>
          <c:orientation val="minMax"/>
        </c:scaling>
        <c:delete val="1"/>
        <c:axPos val="l"/>
        <c:numFmt formatCode="General" sourceLinked="1"/>
        <c:majorTickMark val="none"/>
        <c:minorTickMark val="none"/>
        <c:tickLblPos val="nextTo"/>
        <c:crossAx val="206271352"/>
        <c:crosses val="autoZero"/>
        <c:crossBetween val="between"/>
      </c:valAx>
      <c:spPr>
        <a:noFill/>
        <a:ln>
          <a:noFill/>
        </a:ln>
        <a:effectLst/>
      </c:spPr>
    </c:plotArea>
    <c:legend>
      <c:legendPos val="b"/>
      <c:layout>
        <c:manualLayout>
          <c:xMode val="edge"/>
          <c:yMode val="edge"/>
          <c:x val="0.33136703713168564"/>
          <c:y val="0.87853475045321916"/>
          <c:w val="0.35559172937723005"/>
          <c:h val="5.7183638727224109E-2"/>
        </c:manualLayout>
      </c:layout>
      <c:overlay val="0"/>
      <c:spPr>
        <a:noFill/>
        <a:ln>
          <a:noFill/>
        </a:ln>
        <a:effectLst/>
      </c:spPr>
      <c:txPr>
        <a:bodyPr rot="0" spcFirstLastPara="1" vertOverflow="ellipsis" vert="horz" wrap="square" anchor="ctr" anchorCtr="1"/>
        <a:lstStyle/>
        <a:p>
          <a:pPr>
            <a:defRPr lang="es-DO" sz="12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rtl="0">
        <a:defRPr lang="es-DO" sz="168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jpeg"/><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7.jpeg"/><Relationship Id="rId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23812</xdr:colOff>
      <xdr:row>26</xdr:row>
      <xdr:rowOff>57149</xdr:rowOff>
    </xdr:from>
    <xdr:to>
      <xdr:col>4</xdr:col>
      <xdr:colOff>94606</xdr:colOff>
      <xdr:row>37</xdr:row>
      <xdr:rowOff>24456</xdr:rowOff>
    </xdr:to>
    <xdr:graphicFrame macro="">
      <xdr:nvGraphicFramePr>
        <xdr:cNvPr id="3" name="Gráfico 2">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xdr:colOff>
      <xdr:row>25</xdr:row>
      <xdr:rowOff>171451</xdr:rowOff>
    </xdr:from>
    <xdr:to>
      <xdr:col>7</xdr:col>
      <xdr:colOff>119062</xdr:colOff>
      <xdr:row>36</xdr:row>
      <xdr:rowOff>96537</xdr:rowOff>
    </xdr:to>
    <xdr:graphicFrame macro="">
      <xdr:nvGraphicFramePr>
        <xdr:cNvPr id="4" name="Gráfico 3">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451077</xdr:colOff>
      <xdr:row>25</xdr:row>
      <xdr:rowOff>69028</xdr:rowOff>
    </xdr:from>
    <xdr:to>
      <xdr:col>7</xdr:col>
      <xdr:colOff>3448264</xdr:colOff>
      <xdr:row>36</xdr:row>
      <xdr:rowOff>112020</xdr:rowOff>
    </xdr:to>
    <xdr:graphicFrame macro="">
      <xdr:nvGraphicFramePr>
        <xdr:cNvPr id="5" name="Gráfico 4">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194643</xdr:colOff>
      <xdr:row>26</xdr:row>
      <xdr:rowOff>49547</xdr:rowOff>
    </xdr:from>
    <xdr:to>
      <xdr:col>11</xdr:col>
      <xdr:colOff>122006</xdr:colOff>
      <xdr:row>36</xdr:row>
      <xdr:rowOff>178594</xdr:rowOff>
    </xdr:to>
    <xdr:graphicFrame macro="">
      <xdr:nvGraphicFramePr>
        <xdr:cNvPr id="6" name="Gráfico 5">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1116372</xdr:colOff>
      <xdr:row>11</xdr:row>
      <xdr:rowOff>81644</xdr:rowOff>
    </xdr:from>
    <xdr:to>
      <xdr:col>13</xdr:col>
      <xdr:colOff>74083</xdr:colOff>
      <xdr:row>36</xdr:row>
      <xdr:rowOff>179918</xdr:rowOff>
    </xdr:to>
    <xdr:graphicFrame macro="">
      <xdr:nvGraphicFramePr>
        <xdr:cNvPr id="7" name="Gráfico 6">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169333</xdr:colOff>
      <xdr:row>4</xdr:row>
      <xdr:rowOff>127000</xdr:rowOff>
    </xdr:from>
    <xdr:to>
      <xdr:col>5</xdr:col>
      <xdr:colOff>730250</xdr:colOff>
      <xdr:row>13</xdr:row>
      <xdr:rowOff>317499</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9333" y="889000"/>
          <a:ext cx="5132917" cy="19049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255588</xdr:colOff>
      <xdr:row>2</xdr:row>
      <xdr:rowOff>50800</xdr:rowOff>
    </xdr:from>
    <xdr:ext cx="5044668" cy="1639629"/>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7713" y="431800"/>
          <a:ext cx="5033961" cy="1657350"/>
        </a:xfrm>
        <a:prstGeom prst="rect">
          <a:avLst/>
        </a:prstGeom>
      </xdr:spPr>
    </xdr:pic>
    <xdr:clientData/>
  </xdr:oneCellAnchor>
  <xdr:twoCellAnchor>
    <xdr:from>
      <xdr:col>0</xdr:col>
      <xdr:colOff>0</xdr:colOff>
      <xdr:row>36</xdr:row>
      <xdr:rowOff>44133</xdr:rowOff>
    </xdr:from>
    <xdr:to>
      <xdr:col>9</xdr:col>
      <xdr:colOff>15875</xdr:colOff>
      <xdr:row>55</xdr:row>
      <xdr:rowOff>143982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478462</xdr:colOff>
      <xdr:row>13</xdr:row>
      <xdr:rowOff>1752</xdr:rowOff>
    </xdr:from>
    <xdr:to>
      <xdr:col>27</xdr:col>
      <xdr:colOff>224465</xdr:colOff>
      <xdr:row>34</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446899</xdr:colOff>
      <xdr:row>35</xdr:row>
      <xdr:rowOff>55378</xdr:rowOff>
    </xdr:from>
    <xdr:to>
      <xdr:col>27</xdr:col>
      <xdr:colOff>446901</xdr:colOff>
      <xdr:row>57</xdr:row>
      <xdr:rowOff>232587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361143</xdr:colOff>
      <xdr:row>11</xdr:row>
      <xdr:rowOff>425557</xdr:rowOff>
    </xdr:from>
    <xdr:to>
      <xdr:col>18</xdr:col>
      <xdr:colOff>75393</xdr:colOff>
      <xdr:row>40</xdr:row>
      <xdr:rowOff>26960</xdr:rowOff>
    </xdr:to>
    <xdr:graphicFrame macro="">
      <xdr:nvGraphicFramePr>
        <xdr:cNvPr id="2" name="Gráfico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2</xdr:row>
      <xdr:rowOff>152400</xdr:rowOff>
    </xdr:from>
    <xdr:to>
      <xdr:col>5</xdr:col>
      <xdr:colOff>19051</xdr:colOff>
      <xdr:row>11</xdr:row>
      <xdr:rowOff>247650</xdr:rowOff>
    </xdr:to>
    <xdr:pic>
      <xdr:nvPicPr>
        <xdr:cNvPr id="5" name="Imagen 4"/>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533400"/>
          <a:ext cx="4629150" cy="1809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133349</xdr:rowOff>
    </xdr:from>
    <xdr:to>
      <xdr:col>5</xdr:col>
      <xdr:colOff>1001985</xdr:colOff>
      <xdr:row>10</xdr:row>
      <xdr:rowOff>485774</xdr:rowOff>
    </xdr:to>
    <xdr:pic>
      <xdr:nvPicPr>
        <xdr:cNvPr id="7" name="Imagen 6"/>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14349"/>
          <a:ext cx="5200649" cy="1876425"/>
        </a:xfrm>
        <a:prstGeom prst="rect">
          <a:avLst/>
        </a:prstGeom>
      </xdr:spPr>
    </xdr:pic>
    <xdr:clientData/>
  </xdr:twoCellAnchor>
  <xdr:twoCellAnchor>
    <xdr:from>
      <xdr:col>7</xdr:col>
      <xdr:colOff>412172</xdr:colOff>
      <xdr:row>6</xdr:row>
      <xdr:rowOff>138545</xdr:rowOff>
    </xdr:from>
    <xdr:to>
      <xdr:col>15</xdr:col>
      <xdr:colOff>97848</xdr:colOff>
      <xdr:row>37</xdr:row>
      <xdr:rowOff>104775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95250</xdr:rowOff>
    </xdr:from>
    <xdr:to>
      <xdr:col>4</xdr:col>
      <xdr:colOff>952500</xdr:colOff>
      <xdr:row>12</xdr:row>
      <xdr:rowOff>323850</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66750"/>
          <a:ext cx="4657725" cy="1943100"/>
        </a:xfrm>
        <a:prstGeom prst="rect">
          <a:avLst/>
        </a:prstGeom>
      </xdr:spPr>
    </xdr:pic>
    <xdr:clientData/>
  </xdr:twoCellAnchor>
  <xdr:twoCellAnchor>
    <xdr:from>
      <xdr:col>5</xdr:col>
      <xdr:colOff>650875</xdr:colOff>
      <xdr:row>12</xdr:row>
      <xdr:rowOff>358468</xdr:rowOff>
    </xdr:from>
    <xdr:to>
      <xdr:col>18</xdr:col>
      <xdr:colOff>15875</xdr:colOff>
      <xdr:row>41</xdr:row>
      <xdr:rowOff>174113</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185404</xdr:colOff>
      <xdr:row>0</xdr:row>
      <xdr:rowOff>0</xdr:rowOff>
    </xdr:from>
    <xdr:to>
      <xdr:col>5</xdr:col>
      <xdr:colOff>724095</xdr:colOff>
      <xdr:row>10</xdr:row>
      <xdr:rowOff>80962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747" y="0"/>
          <a:ext cx="5445174" cy="17422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238123</xdr:colOff>
      <xdr:row>10</xdr:row>
      <xdr:rowOff>76199</xdr:rowOff>
    </xdr:from>
    <xdr:to>
      <xdr:col>21</xdr:col>
      <xdr:colOff>228599</xdr:colOff>
      <xdr:row>32</xdr:row>
      <xdr:rowOff>66675</xdr:rowOff>
    </xdr:to>
    <xdr:graphicFrame macro="">
      <xdr:nvGraphicFramePr>
        <xdr:cNvPr id="2" name="Gráfico 1">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200025</xdr:colOff>
      <xdr:row>3</xdr:row>
      <xdr:rowOff>161925</xdr:rowOff>
    </xdr:from>
    <xdr:to>
      <xdr:col>11</xdr:col>
      <xdr:colOff>209550</xdr:colOff>
      <xdr:row>11</xdr:row>
      <xdr:rowOff>57151</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2563" b="12563"/>
        <a:stretch/>
      </xdr:blipFill>
      <xdr:spPr>
        <a:xfrm>
          <a:off x="1104900" y="733425"/>
          <a:ext cx="6305550" cy="14192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1</xdr:rowOff>
    </xdr:from>
    <xdr:to>
      <xdr:col>4</xdr:col>
      <xdr:colOff>1152525</xdr:colOff>
      <xdr:row>12</xdr:row>
      <xdr:rowOff>47625</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1"/>
          <a:ext cx="4343400" cy="18097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4</xdr:col>
      <xdr:colOff>1143000</xdr:colOff>
      <xdr:row>10</xdr:row>
      <xdr:rowOff>142875</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9525"/>
          <a:ext cx="5962650" cy="2038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4761</xdr:rowOff>
    </xdr:from>
    <xdr:to>
      <xdr:col>6</xdr:col>
      <xdr:colOff>0</xdr:colOff>
      <xdr:row>30</xdr:row>
      <xdr:rowOff>85724</xdr:rowOff>
    </xdr:to>
    <xdr:graphicFrame macro="[0]!Gráfico1_Haga_clic_en">
      <xdr:nvGraphicFramePr>
        <xdr:cNvPr id="2" name="Gráfico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4</xdr:row>
      <xdr:rowOff>95250</xdr:rowOff>
    </xdr:from>
    <xdr:to>
      <xdr:col>5</xdr:col>
      <xdr:colOff>1095375</xdr:colOff>
      <xdr:row>12</xdr:row>
      <xdr:rowOff>161925</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57250"/>
          <a:ext cx="3362325" cy="1590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26"/>
  <sheetViews>
    <sheetView showGridLines="0" topLeftCell="F10" zoomScale="93" zoomScaleNormal="93" workbookViewId="0">
      <selection activeCell="H12" sqref="H12"/>
    </sheetView>
  </sheetViews>
  <sheetFormatPr baseColWidth="10" defaultColWidth="11.5703125" defaultRowHeight="15" x14ac:dyDescent="0.25"/>
  <cols>
    <col min="1" max="1" width="53.85546875" customWidth="1"/>
    <col min="2" max="2" width="14.28515625" style="130" hidden="1" customWidth="1"/>
    <col min="3" max="3" width="15.85546875" style="130" hidden="1" customWidth="1"/>
    <col min="4" max="4" width="18.5703125" style="130" hidden="1" customWidth="1"/>
    <col min="5" max="5" width="14.7109375" customWidth="1"/>
    <col min="8" max="8" width="52.42578125" customWidth="1"/>
    <col min="10" max="10" width="25" customWidth="1"/>
  </cols>
  <sheetData>
    <row r="1" spans="1:26" s="57" customFormat="1" x14ac:dyDescent="0.25">
      <c r="B1" s="130"/>
      <c r="C1" s="130"/>
      <c r="D1" s="130"/>
    </row>
    <row r="2" spans="1:26" s="57" customFormat="1" x14ac:dyDescent="0.25">
      <c r="B2" s="130"/>
      <c r="C2" s="130"/>
      <c r="D2" s="130"/>
    </row>
    <row r="3" spans="1:26" s="57" customFormat="1" x14ac:dyDescent="0.25">
      <c r="B3" s="130"/>
      <c r="C3" s="130"/>
      <c r="D3" s="130"/>
    </row>
    <row r="4" spans="1:26" s="57" customFormat="1" x14ac:dyDescent="0.25">
      <c r="B4" s="130"/>
      <c r="C4" s="130"/>
      <c r="D4" s="130"/>
    </row>
    <row r="5" spans="1:26" s="57" customFormat="1" x14ac:dyDescent="0.25">
      <c r="B5" s="130"/>
      <c r="C5" s="130"/>
      <c r="D5" s="130"/>
    </row>
    <row r="6" spans="1:26" s="57" customFormat="1" x14ac:dyDescent="0.25">
      <c r="B6" s="130"/>
      <c r="C6" s="130"/>
      <c r="D6" s="130"/>
    </row>
    <row r="7" spans="1:26" s="57" customFormat="1" x14ac:dyDescent="0.25">
      <c r="B7" s="130"/>
      <c r="C7" s="130"/>
      <c r="D7" s="130"/>
    </row>
    <row r="9" spans="1:26" x14ac:dyDescent="0.25">
      <c r="H9" s="1"/>
      <c r="I9" s="1"/>
      <c r="J9" s="1"/>
      <c r="K9" s="1"/>
      <c r="L9" s="1"/>
      <c r="M9" s="1"/>
      <c r="N9" s="1"/>
      <c r="O9" s="1"/>
      <c r="P9" s="1"/>
      <c r="Q9" s="1"/>
      <c r="R9" s="1"/>
      <c r="S9" s="1"/>
      <c r="T9" s="1"/>
      <c r="U9" s="1"/>
      <c r="V9" s="1"/>
      <c r="W9" s="1"/>
      <c r="X9" s="1"/>
      <c r="Y9" s="1"/>
      <c r="Z9" s="1"/>
    </row>
    <row r="10" spans="1:26" x14ac:dyDescent="0.25">
      <c r="H10" s="1"/>
      <c r="I10" s="1"/>
      <c r="J10" s="1"/>
      <c r="K10" s="1"/>
      <c r="L10" s="1"/>
      <c r="M10" s="1"/>
      <c r="N10" s="1"/>
      <c r="O10" s="1"/>
      <c r="P10" s="1"/>
      <c r="Q10" s="1"/>
      <c r="R10" s="1"/>
      <c r="S10" s="1"/>
      <c r="T10" s="1"/>
      <c r="U10" s="1"/>
      <c r="V10" s="1"/>
      <c r="W10" s="1"/>
      <c r="X10" s="1"/>
      <c r="Y10" s="1"/>
      <c r="Z10" s="1"/>
    </row>
    <row r="11" spans="1:26" x14ac:dyDescent="0.25">
      <c r="H11" s="1"/>
      <c r="I11" s="1"/>
      <c r="J11" s="1"/>
      <c r="K11" s="1"/>
      <c r="L11" s="1"/>
      <c r="M11" s="1"/>
      <c r="N11" s="1"/>
      <c r="O11" s="1"/>
      <c r="P11" s="1"/>
      <c r="Q11" s="1"/>
      <c r="R11" s="1"/>
      <c r="S11" s="1"/>
      <c r="T11" s="1"/>
      <c r="U11" s="1"/>
      <c r="V11" s="1"/>
      <c r="W11" s="1"/>
      <c r="X11" s="1"/>
      <c r="Y11" s="1"/>
      <c r="Z11" s="1"/>
    </row>
    <row r="12" spans="1:26" x14ac:dyDescent="0.25">
      <c r="H12" s="1"/>
      <c r="I12" s="1"/>
      <c r="J12" s="1"/>
      <c r="K12" s="1"/>
      <c r="L12" s="1"/>
      <c r="M12" s="1"/>
      <c r="N12" s="1"/>
      <c r="O12" s="1"/>
      <c r="P12" s="1"/>
      <c r="Q12" s="1"/>
      <c r="R12" s="1"/>
      <c r="S12" s="1"/>
      <c r="T12" s="1"/>
      <c r="U12" s="1"/>
      <c r="V12" s="1"/>
      <c r="W12" s="1"/>
      <c r="X12" s="1"/>
      <c r="Y12" s="1"/>
      <c r="Z12" s="1"/>
    </row>
    <row r="13" spans="1:26" x14ac:dyDescent="0.25">
      <c r="H13" s="1"/>
      <c r="I13" s="1"/>
      <c r="J13" s="1"/>
      <c r="K13" s="1"/>
      <c r="L13" s="1"/>
      <c r="M13" s="1"/>
      <c r="N13" s="1"/>
      <c r="O13" s="1"/>
      <c r="P13" s="1"/>
      <c r="Q13" s="1"/>
      <c r="R13" s="1"/>
      <c r="S13" s="1"/>
      <c r="T13" s="1"/>
      <c r="U13" s="1"/>
      <c r="V13" s="1"/>
      <c r="W13" s="1"/>
      <c r="X13" s="1"/>
      <c r="Y13" s="1"/>
      <c r="Z13" s="1"/>
    </row>
    <row r="14" spans="1:26" ht="30" customHeight="1" x14ac:dyDescent="0.25">
      <c r="H14" s="1"/>
      <c r="I14" s="1"/>
      <c r="J14" s="1"/>
      <c r="K14" s="1"/>
      <c r="L14" s="1"/>
      <c r="M14" s="1"/>
      <c r="N14" s="1"/>
      <c r="O14" s="1"/>
      <c r="P14" s="1"/>
      <c r="Q14" s="1"/>
      <c r="R14" s="1"/>
      <c r="S14" s="1"/>
      <c r="T14" s="1"/>
      <c r="U14" s="1"/>
      <c r="V14" s="1"/>
      <c r="W14" s="1"/>
      <c r="X14" s="1"/>
      <c r="Y14" s="1"/>
      <c r="Z14" s="1"/>
    </row>
    <row r="15" spans="1:26" ht="20.25" x14ac:dyDescent="0.25">
      <c r="A15" s="38" t="s">
        <v>45</v>
      </c>
      <c r="B15" s="38"/>
      <c r="C15" s="38"/>
      <c r="D15" s="38"/>
      <c r="G15" s="2"/>
      <c r="H15" s="1"/>
      <c r="I15" s="1"/>
      <c r="J15" s="1"/>
      <c r="K15" s="1"/>
      <c r="L15" s="1"/>
      <c r="M15" s="1"/>
      <c r="N15" s="1"/>
      <c r="O15" s="1"/>
      <c r="P15" s="1"/>
      <c r="Q15" s="1"/>
      <c r="R15" s="1"/>
      <c r="S15" s="1"/>
      <c r="T15" s="1"/>
      <c r="U15" s="1"/>
      <c r="V15" s="1"/>
      <c r="W15" s="1"/>
      <c r="X15" s="1"/>
      <c r="Y15" s="1"/>
      <c r="Z15" s="1"/>
    </row>
    <row r="16" spans="1:26" x14ac:dyDescent="0.25">
      <c r="G16" s="2"/>
      <c r="H16" s="2"/>
      <c r="I16" s="2"/>
      <c r="J16" s="2"/>
      <c r="K16" s="2"/>
      <c r="L16" s="2"/>
      <c r="M16" s="2"/>
      <c r="N16" s="1"/>
      <c r="O16" s="1"/>
      <c r="P16" s="1"/>
      <c r="Q16" s="1"/>
      <c r="R16" s="1"/>
      <c r="S16" s="1"/>
      <c r="T16" s="1"/>
      <c r="U16" s="1"/>
      <c r="V16" s="1"/>
      <c r="W16" s="1"/>
      <c r="X16" s="1"/>
      <c r="Y16" s="1"/>
      <c r="Z16" s="1"/>
    </row>
    <row r="17" spans="1:26" ht="18.75" x14ac:dyDescent="0.25">
      <c r="A17" s="156" t="s">
        <v>0</v>
      </c>
      <c r="B17" s="156"/>
      <c r="C17" s="156"/>
      <c r="D17" s="156"/>
      <c r="E17" s="156"/>
      <c r="F17" s="156"/>
      <c r="G17" s="2"/>
      <c r="H17" s="3" t="s">
        <v>1</v>
      </c>
      <c r="I17" s="4">
        <v>0.37500530526956588</v>
      </c>
      <c r="J17" s="5">
        <f>100%-I17</f>
        <v>0.62499469473043412</v>
      </c>
      <c r="K17" s="2"/>
      <c r="L17" s="2"/>
      <c r="M17" s="2"/>
      <c r="N17" s="1"/>
      <c r="O17" s="1"/>
      <c r="P17" s="1"/>
      <c r="Q17" s="1"/>
      <c r="R17" s="1"/>
      <c r="S17" s="1"/>
      <c r="T17" s="1"/>
      <c r="U17" s="1"/>
      <c r="V17" s="1"/>
      <c r="W17" s="1"/>
      <c r="X17" s="1"/>
      <c r="Y17" s="1"/>
      <c r="Z17" s="1"/>
    </row>
    <row r="18" spans="1:26" ht="18.75" x14ac:dyDescent="0.25">
      <c r="A18" s="157" t="s">
        <v>146</v>
      </c>
      <c r="B18" s="157"/>
      <c r="C18" s="157"/>
      <c r="D18" s="157"/>
      <c r="E18" s="157"/>
      <c r="F18" s="157"/>
      <c r="G18" s="2"/>
      <c r="H18" s="3" t="s">
        <v>2</v>
      </c>
      <c r="I18" s="4">
        <v>0.32739453871341428</v>
      </c>
      <c r="J18" s="5">
        <f>100%-I18</f>
        <v>0.67260546128658572</v>
      </c>
      <c r="K18" s="2"/>
      <c r="L18" s="2"/>
      <c r="M18" s="2"/>
      <c r="N18" s="1"/>
      <c r="O18" s="1"/>
      <c r="P18" s="1"/>
      <c r="Q18" s="1"/>
      <c r="R18" s="1"/>
      <c r="S18" s="1"/>
      <c r="T18" s="1"/>
      <c r="U18" s="1"/>
      <c r="V18" s="1"/>
      <c r="W18" s="1"/>
      <c r="X18" s="1"/>
      <c r="Y18" s="1"/>
      <c r="Z18" s="1"/>
    </row>
    <row r="19" spans="1:26" ht="15.75" x14ac:dyDescent="0.25">
      <c r="A19" s="6" t="s">
        <v>3</v>
      </c>
      <c r="B19" s="133" t="s">
        <v>147</v>
      </c>
      <c r="C19" s="133" t="s">
        <v>149</v>
      </c>
      <c r="D19" s="133" t="s">
        <v>148</v>
      </c>
      <c r="E19" s="7" t="s">
        <v>4</v>
      </c>
      <c r="F19" s="122" t="s">
        <v>5</v>
      </c>
      <c r="G19" s="2"/>
      <c r="H19" s="3" t="s">
        <v>6</v>
      </c>
      <c r="I19" s="4">
        <v>0.29255405675957702</v>
      </c>
      <c r="J19" s="5">
        <f>100%-I19</f>
        <v>0.70744594324042298</v>
      </c>
      <c r="K19" s="2"/>
      <c r="L19" s="2"/>
      <c r="M19" s="2"/>
      <c r="N19" s="1"/>
      <c r="O19" s="1"/>
      <c r="P19" s="1"/>
      <c r="Q19" s="1"/>
      <c r="R19" s="1"/>
      <c r="S19" s="1"/>
      <c r="T19" s="1"/>
      <c r="U19" s="1"/>
      <c r="V19" s="1"/>
      <c r="W19" s="1"/>
      <c r="X19" s="1"/>
      <c r="Y19" s="1"/>
      <c r="Z19" s="1"/>
    </row>
    <row r="20" spans="1:26" ht="15.75" x14ac:dyDescent="0.25">
      <c r="A20" s="126" t="s">
        <v>1</v>
      </c>
      <c r="B20" s="10">
        <v>53239.209955841026</v>
      </c>
      <c r="C20" s="10">
        <v>59038.243275792855</v>
      </c>
      <c r="D20" s="48">
        <v>71652</v>
      </c>
      <c r="E20" s="48">
        <f>+B20+C20+D20</f>
        <v>183929.45323163387</v>
      </c>
      <c r="F20" s="124">
        <f>+E20/E24</f>
        <v>0.45090283987962643</v>
      </c>
      <c r="G20" s="2"/>
      <c r="H20" s="3" t="s">
        <v>7</v>
      </c>
      <c r="I20" s="4">
        <v>5.0460992574429125E-3</v>
      </c>
      <c r="J20" s="5">
        <f>100%-I20</f>
        <v>0.99495390074255707</v>
      </c>
      <c r="K20" s="2"/>
      <c r="L20" s="2"/>
      <c r="M20" s="2"/>
      <c r="N20" s="1"/>
      <c r="O20" s="1"/>
      <c r="P20" s="1"/>
      <c r="Q20" s="1"/>
      <c r="R20" s="1"/>
      <c r="S20" s="1"/>
      <c r="T20" s="1"/>
      <c r="U20" s="1"/>
      <c r="V20" s="1"/>
      <c r="W20" s="1"/>
      <c r="X20" s="1"/>
      <c r="Y20" s="1"/>
      <c r="Z20" s="1"/>
    </row>
    <row r="21" spans="1:26" ht="15.75" x14ac:dyDescent="0.25">
      <c r="A21" s="126" t="s">
        <v>2</v>
      </c>
      <c r="B21" s="10">
        <v>31533.800883179447</v>
      </c>
      <c r="C21" s="10">
        <v>31390.134484142916</v>
      </c>
      <c r="D21" s="48">
        <v>38448.299879566439</v>
      </c>
      <c r="E21" s="48">
        <f t="shared" ref="E21:E23" si="0">+B21+C21+D21</f>
        <v>101372.2352468888</v>
      </c>
      <c r="F21" s="124">
        <f>+E21/E24</f>
        <v>0.24851391636663803</v>
      </c>
      <c r="G21" s="2"/>
      <c r="H21" s="2"/>
      <c r="I21" s="2"/>
      <c r="J21" s="2"/>
      <c r="K21" s="2"/>
      <c r="L21" s="2"/>
      <c r="M21" s="2"/>
      <c r="N21" s="1"/>
      <c r="O21" s="1"/>
      <c r="P21" s="1"/>
      <c r="Q21" s="1"/>
      <c r="R21" s="1"/>
      <c r="S21" s="1"/>
      <c r="T21" s="1"/>
      <c r="U21" s="1"/>
      <c r="V21" s="1"/>
      <c r="W21" s="1"/>
      <c r="X21" s="1"/>
      <c r="Y21" s="1"/>
      <c r="Z21" s="1"/>
    </row>
    <row r="22" spans="1:26" ht="15.75" x14ac:dyDescent="0.25">
      <c r="A22" s="126" t="s">
        <v>6</v>
      </c>
      <c r="B22" s="12">
        <v>33427.944199116821</v>
      </c>
      <c r="C22" s="12">
        <v>38763.684865515854</v>
      </c>
      <c r="D22" s="125">
        <v>48246.416700120433</v>
      </c>
      <c r="E22" s="48">
        <f t="shared" si="0"/>
        <v>120438.0457647531</v>
      </c>
      <c r="F22" s="124">
        <f>+E22/E24</f>
        <v>0.29525372859391269</v>
      </c>
      <c r="H22" s="1"/>
      <c r="I22" s="1"/>
      <c r="J22" s="1"/>
      <c r="K22" s="1"/>
      <c r="L22" s="1"/>
      <c r="M22" s="1"/>
      <c r="N22" s="1"/>
      <c r="O22" s="1"/>
      <c r="P22" s="1"/>
      <c r="Q22" s="1"/>
      <c r="R22" s="1"/>
      <c r="S22" s="1"/>
      <c r="T22" s="1"/>
      <c r="U22" s="1"/>
      <c r="V22" s="1"/>
      <c r="W22" s="1"/>
      <c r="X22" s="1"/>
      <c r="Y22" s="1"/>
      <c r="Z22" s="1"/>
    </row>
    <row r="23" spans="1:26" ht="15.75" x14ac:dyDescent="0.25">
      <c r="A23" s="126" t="s">
        <v>7</v>
      </c>
      <c r="B23" s="12">
        <v>432.04496186270575</v>
      </c>
      <c r="C23" s="12">
        <v>837.93737454837424</v>
      </c>
      <c r="D23" s="125">
        <v>904</v>
      </c>
      <c r="E23" s="48">
        <f t="shared" si="0"/>
        <v>2173.9823364110798</v>
      </c>
      <c r="F23" s="124">
        <f>+E23/E24</f>
        <v>5.3295151598227444E-3</v>
      </c>
      <c r="H23" s="1"/>
      <c r="I23" s="1"/>
      <c r="J23" s="1"/>
      <c r="K23" s="1"/>
      <c r="L23" s="1"/>
      <c r="M23" s="1"/>
      <c r="N23" s="1"/>
      <c r="O23" s="1"/>
      <c r="P23" s="1"/>
      <c r="Q23" s="1"/>
      <c r="R23" s="1"/>
      <c r="S23" s="1"/>
      <c r="T23" s="1"/>
      <c r="U23" s="1"/>
      <c r="V23" s="1"/>
      <c r="W23" s="1"/>
      <c r="X23" s="1"/>
      <c r="Y23" s="1"/>
      <c r="Z23" s="1"/>
    </row>
    <row r="24" spans="1:26" ht="15.75" x14ac:dyDescent="0.25">
      <c r="A24" s="6" t="s">
        <v>8</v>
      </c>
      <c r="B24" s="13">
        <f>SUM(B20:B23)</f>
        <v>118633</v>
      </c>
      <c r="C24" s="13">
        <f>SUM(C20:C23)</f>
        <v>130030</v>
      </c>
      <c r="D24" s="13">
        <f>SUM(D20:D23)</f>
        <v>159250.71657968688</v>
      </c>
      <c r="E24" s="13">
        <f>SUM(E20:E23)</f>
        <v>407913.71657968691</v>
      </c>
      <c r="F24" s="14">
        <f>SUM(F20:F23)</f>
        <v>0.99999999999999978</v>
      </c>
      <c r="H24" s="1"/>
      <c r="I24" s="1"/>
      <c r="J24" s="1"/>
      <c r="K24" s="1"/>
      <c r="L24" s="1"/>
      <c r="M24" s="1"/>
      <c r="N24" s="1"/>
      <c r="O24" s="1"/>
      <c r="P24" s="1"/>
      <c r="Q24" s="1"/>
      <c r="R24" s="1"/>
      <c r="S24" s="1"/>
      <c r="T24" s="1"/>
      <c r="U24" s="1"/>
      <c r="V24" s="1"/>
      <c r="W24" s="1"/>
      <c r="X24" s="1"/>
      <c r="Y24" s="1"/>
      <c r="Z24" s="1"/>
    </row>
    <row r="25" spans="1:26" ht="15.75" x14ac:dyDescent="0.25">
      <c r="A25" s="15" t="s">
        <v>9</v>
      </c>
      <c r="B25" s="15"/>
      <c r="C25" s="15"/>
      <c r="D25" s="15"/>
      <c r="E25" s="51"/>
      <c r="F25" s="16"/>
    </row>
    <row r="26" spans="1:26" x14ac:dyDescent="0.25">
      <c r="E26" s="47"/>
    </row>
  </sheetData>
  <mergeCells count="2">
    <mergeCell ref="A17:F17"/>
    <mergeCell ref="A18:F18"/>
  </mergeCells>
  <conditionalFormatting sqref="A20:A23">
    <cfRule type="dataBar" priority="2">
      <dataBar>
        <cfvo type="min"/>
        <cfvo type="max"/>
        <color rgb="FFFF555A"/>
      </dataBar>
      <extLst>
        <ext xmlns:x14="http://schemas.microsoft.com/office/spreadsheetml/2009/9/main" uri="{B025F937-C7B1-47D3-B67F-A62EFF666E3E}">
          <x14:id>{78307CBE-0F59-4868-9F3F-1A38C4DDC6F2}</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78307CBE-0F59-4868-9F3F-1A38C4DDC6F2}">
            <x14:dataBar minLength="0" maxLength="100" gradient="0">
              <x14:cfvo type="autoMin"/>
              <x14:cfvo type="autoMax"/>
              <x14:negativeFillColor rgb="FFFF0000"/>
              <x14:axisColor rgb="FF000000"/>
            </x14:dataBar>
          </x14:cfRule>
          <xm:sqref>A20:A23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R96"/>
  <sheetViews>
    <sheetView topLeftCell="P34" zoomScale="86" zoomScaleNormal="86" workbookViewId="0">
      <selection activeCell="S54" sqref="S54"/>
    </sheetView>
  </sheetViews>
  <sheetFormatPr baseColWidth="10" defaultRowHeight="15" x14ac:dyDescent="0.25"/>
  <cols>
    <col min="1" max="1" width="0" style="72" hidden="1" customWidth="1"/>
    <col min="2" max="2" width="5.140625" style="72" hidden="1" customWidth="1"/>
    <col min="3" max="3" width="30.7109375" style="72" customWidth="1"/>
    <col min="4" max="4" width="15.5703125" style="72" bestFit="1" customWidth="1"/>
    <col min="5" max="5" width="14.42578125" style="72" customWidth="1"/>
    <col min="6" max="7" width="12.28515625" style="72" customWidth="1"/>
    <col min="8" max="8" width="12.140625" style="72" customWidth="1"/>
    <col min="9" max="9" width="11.7109375" style="72" customWidth="1"/>
    <col min="10" max="10" width="11.5703125" style="72" customWidth="1"/>
    <col min="11" max="11" width="12" style="72" customWidth="1"/>
    <col min="12" max="12" width="11.42578125" style="72" customWidth="1"/>
    <col min="13" max="13" width="12.85546875" style="72" customWidth="1"/>
    <col min="14" max="14" width="16.5703125" style="72" customWidth="1"/>
    <col min="15" max="15" width="9.140625" style="72" customWidth="1"/>
    <col min="16" max="16" width="11.42578125" style="72"/>
    <col min="17" max="17" width="44.28515625" style="72" customWidth="1"/>
    <col min="18" max="18" width="15.140625" style="72" bestFit="1" customWidth="1"/>
    <col min="19" max="19" width="34.140625" style="72" customWidth="1"/>
    <col min="20" max="16384" width="11.42578125" style="72"/>
  </cols>
  <sheetData>
    <row r="14" spans="3:18" ht="18.75" customHeight="1" x14ac:dyDescent="0.25">
      <c r="C14" s="201" t="s">
        <v>85</v>
      </c>
      <c r="D14" s="201"/>
      <c r="E14" s="201"/>
      <c r="F14" s="201"/>
      <c r="G14" s="201"/>
      <c r="H14" s="201"/>
      <c r="I14" s="201"/>
      <c r="J14" s="201"/>
      <c r="K14" s="201"/>
      <c r="L14" s="201"/>
      <c r="M14" s="201"/>
      <c r="N14" s="201"/>
      <c r="Q14" s="201" t="s">
        <v>105</v>
      </c>
      <c r="R14" s="201"/>
    </row>
    <row r="15" spans="3:18" ht="22.5" x14ac:dyDescent="0.25">
      <c r="C15" s="202" t="s">
        <v>146</v>
      </c>
      <c r="D15" s="202"/>
      <c r="E15" s="202"/>
      <c r="F15" s="202"/>
      <c r="G15" s="202"/>
      <c r="H15" s="202"/>
      <c r="I15" s="202"/>
      <c r="J15" s="202"/>
      <c r="K15" s="202"/>
      <c r="L15" s="202"/>
      <c r="M15" s="202"/>
      <c r="N15" s="202"/>
      <c r="Q15" s="215" t="s">
        <v>146</v>
      </c>
      <c r="R15" s="215"/>
    </row>
    <row r="16" spans="3:18" ht="18.75" customHeight="1" x14ac:dyDescent="0.25">
      <c r="C16" s="203" t="s">
        <v>11</v>
      </c>
      <c r="D16" s="204" t="s">
        <v>79</v>
      </c>
      <c r="E16" s="204"/>
      <c r="F16" s="204" t="s">
        <v>102</v>
      </c>
      <c r="G16" s="204"/>
      <c r="H16" s="204" t="s">
        <v>86</v>
      </c>
      <c r="I16" s="204"/>
      <c r="J16" s="204" t="s">
        <v>87</v>
      </c>
      <c r="K16" s="204"/>
      <c r="L16" s="204" t="s">
        <v>31</v>
      </c>
      <c r="M16" s="204"/>
      <c r="N16" s="79" t="s">
        <v>88</v>
      </c>
      <c r="Q16" s="204" t="s">
        <v>11</v>
      </c>
      <c r="R16" s="79" t="s">
        <v>31</v>
      </c>
    </row>
    <row r="17" spans="3:18" ht="29.25" customHeight="1" x14ac:dyDescent="0.25">
      <c r="C17" s="203"/>
      <c r="D17" s="111" t="s">
        <v>89</v>
      </c>
      <c r="E17" s="111" t="s">
        <v>90</v>
      </c>
      <c r="F17" s="111" t="s">
        <v>89</v>
      </c>
      <c r="G17" s="111" t="s">
        <v>90</v>
      </c>
      <c r="H17" s="111" t="s">
        <v>89</v>
      </c>
      <c r="I17" s="111" t="s">
        <v>90</v>
      </c>
      <c r="J17" s="111" t="s">
        <v>89</v>
      </c>
      <c r="K17" s="111" t="s">
        <v>90</v>
      </c>
      <c r="L17" s="111" t="s">
        <v>89</v>
      </c>
      <c r="M17" s="111" t="s">
        <v>91</v>
      </c>
      <c r="N17" s="79" t="s">
        <v>92</v>
      </c>
      <c r="Q17" s="204"/>
      <c r="R17" s="111" t="s">
        <v>89</v>
      </c>
    </row>
    <row r="18" spans="3:18" ht="33" x14ac:dyDescent="0.25">
      <c r="C18" s="110" t="s">
        <v>73</v>
      </c>
      <c r="D18" s="82">
        <v>15</v>
      </c>
      <c r="E18" s="82">
        <v>146</v>
      </c>
      <c r="F18" s="82">
        <v>10</v>
      </c>
      <c r="G18" s="82">
        <v>100</v>
      </c>
      <c r="H18" s="82">
        <v>4</v>
      </c>
      <c r="I18" s="82">
        <v>36</v>
      </c>
      <c r="J18" s="82">
        <v>5</v>
      </c>
      <c r="K18" s="82">
        <v>44</v>
      </c>
      <c r="L18" s="128">
        <v>34</v>
      </c>
      <c r="M18" s="128">
        <v>326</v>
      </c>
      <c r="N18" s="82">
        <v>1</v>
      </c>
      <c r="Q18" s="81" t="s">
        <v>73</v>
      </c>
      <c r="R18" s="142">
        <v>34</v>
      </c>
    </row>
    <row r="19" spans="3:18" ht="16.5" x14ac:dyDescent="0.25">
      <c r="C19" s="81" t="s">
        <v>59</v>
      </c>
      <c r="D19" s="83">
        <v>1</v>
      </c>
      <c r="E19" s="83">
        <v>7</v>
      </c>
      <c r="F19" s="83">
        <v>2</v>
      </c>
      <c r="G19" s="83">
        <v>20</v>
      </c>
      <c r="H19" s="83">
        <v>1</v>
      </c>
      <c r="I19" s="83">
        <v>10</v>
      </c>
      <c r="J19" s="83">
        <v>0</v>
      </c>
      <c r="K19" s="83">
        <v>0</v>
      </c>
      <c r="L19" s="129">
        <v>4</v>
      </c>
      <c r="M19" s="129">
        <v>37</v>
      </c>
      <c r="N19" s="83">
        <v>0</v>
      </c>
      <c r="Q19" s="81" t="s">
        <v>52</v>
      </c>
      <c r="R19" s="142">
        <v>17</v>
      </c>
    </row>
    <row r="20" spans="3:18" ht="16.5" x14ac:dyDescent="0.25">
      <c r="C20" s="81" t="s">
        <v>52</v>
      </c>
      <c r="D20" s="83">
        <v>7</v>
      </c>
      <c r="E20" s="83">
        <v>70</v>
      </c>
      <c r="F20" s="83">
        <v>3</v>
      </c>
      <c r="G20" s="83">
        <v>30</v>
      </c>
      <c r="H20" s="83">
        <v>6</v>
      </c>
      <c r="I20" s="83">
        <v>60</v>
      </c>
      <c r="J20" s="83">
        <v>1</v>
      </c>
      <c r="K20" s="83">
        <v>10</v>
      </c>
      <c r="L20" s="129">
        <v>17</v>
      </c>
      <c r="M20" s="129">
        <v>170</v>
      </c>
      <c r="N20" s="83">
        <v>1</v>
      </c>
      <c r="Q20" s="81" t="s">
        <v>56</v>
      </c>
      <c r="R20" s="142">
        <v>14</v>
      </c>
    </row>
    <row r="21" spans="3:18" ht="16.5" x14ac:dyDescent="0.25">
      <c r="C21" s="81" t="s">
        <v>60</v>
      </c>
      <c r="D21" s="83">
        <v>4</v>
      </c>
      <c r="E21" s="83">
        <v>40</v>
      </c>
      <c r="F21" s="83">
        <v>2</v>
      </c>
      <c r="G21" s="83">
        <v>20</v>
      </c>
      <c r="H21" s="83">
        <v>2</v>
      </c>
      <c r="I21" s="83">
        <v>20</v>
      </c>
      <c r="J21" s="83">
        <v>0</v>
      </c>
      <c r="K21" s="83">
        <v>0</v>
      </c>
      <c r="L21" s="129">
        <v>8</v>
      </c>
      <c r="M21" s="129">
        <v>80</v>
      </c>
      <c r="N21" s="83">
        <v>1</v>
      </c>
      <c r="Q21" s="81" t="s">
        <v>58</v>
      </c>
      <c r="R21" s="142">
        <v>12</v>
      </c>
    </row>
    <row r="22" spans="3:18" ht="16.5" x14ac:dyDescent="0.25">
      <c r="C22" s="81" t="s">
        <v>64</v>
      </c>
      <c r="D22" s="83">
        <v>5</v>
      </c>
      <c r="E22" s="83">
        <v>50</v>
      </c>
      <c r="F22" s="83">
        <v>2</v>
      </c>
      <c r="G22" s="83">
        <v>20</v>
      </c>
      <c r="H22" s="83">
        <v>2</v>
      </c>
      <c r="I22" s="83">
        <v>20</v>
      </c>
      <c r="J22" s="83">
        <v>1</v>
      </c>
      <c r="K22" s="83">
        <v>10</v>
      </c>
      <c r="L22" s="129">
        <v>10</v>
      </c>
      <c r="M22" s="129">
        <v>100</v>
      </c>
      <c r="N22" s="83">
        <v>1</v>
      </c>
      <c r="Q22" s="81" t="s">
        <v>64</v>
      </c>
      <c r="R22" s="142">
        <v>10</v>
      </c>
    </row>
    <row r="23" spans="3:18" ht="16.5" x14ac:dyDescent="0.25">
      <c r="C23" s="81" t="s">
        <v>56</v>
      </c>
      <c r="D23" s="83">
        <v>6</v>
      </c>
      <c r="E23" s="83">
        <v>60</v>
      </c>
      <c r="F23" s="83">
        <v>4</v>
      </c>
      <c r="G23" s="83">
        <v>40</v>
      </c>
      <c r="H23" s="83">
        <v>2</v>
      </c>
      <c r="I23" s="83">
        <v>20</v>
      </c>
      <c r="J23" s="83">
        <v>2</v>
      </c>
      <c r="K23" s="83">
        <v>20</v>
      </c>
      <c r="L23" s="129">
        <v>14</v>
      </c>
      <c r="M23" s="129">
        <v>140</v>
      </c>
      <c r="N23" s="83">
        <v>1</v>
      </c>
      <c r="Q23" s="81" t="s">
        <v>54</v>
      </c>
      <c r="R23" s="142">
        <v>10</v>
      </c>
    </row>
    <row r="24" spans="3:18" ht="16.5" x14ac:dyDescent="0.25">
      <c r="C24" s="81" t="s">
        <v>53</v>
      </c>
      <c r="D24" s="83">
        <v>4</v>
      </c>
      <c r="E24" s="83">
        <v>40</v>
      </c>
      <c r="F24" s="83">
        <v>1</v>
      </c>
      <c r="G24" s="83">
        <v>10</v>
      </c>
      <c r="H24" s="83">
        <v>0</v>
      </c>
      <c r="I24" s="83">
        <v>0</v>
      </c>
      <c r="J24" s="83">
        <v>0</v>
      </c>
      <c r="K24" s="83">
        <v>0</v>
      </c>
      <c r="L24" s="129">
        <v>5</v>
      </c>
      <c r="M24" s="129">
        <v>50</v>
      </c>
      <c r="N24" s="83">
        <v>1</v>
      </c>
      <c r="Q24" s="81" t="s">
        <v>61</v>
      </c>
      <c r="R24" s="142">
        <v>10</v>
      </c>
    </row>
    <row r="25" spans="3:18" ht="16.5" x14ac:dyDescent="0.25">
      <c r="C25" s="81" t="s">
        <v>54</v>
      </c>
      <c r="D25" s="83">
        <v>5</v>
      </c>
      <c r="E25" s="83">
        <v>89</v>
      </c>
      <c r="F25" s="83">
        <v>2</v>
      </c>
      <c r="G25" s="83">
        <v>20</v>
      </c>
      <c r="H25" s="83">
        <v>2</v>
      </c>
      <c r="I25" s="83">
        <v>20</v>
      </c>
      <c r="J25" s="83">
        <v>1</v>
      </c>
      <c r="K25" s="83">
        <v>10</v>
      </c>
      <c r="L25" s="129">
        <v>10</v>
      </c>
      <c r="M25" s="129">
        <v>139</v>
      </c>
      <c r="N25" s="83">
        <v>1</v>
      </c>
      <c r="Q25" s="81" t="s">
        <v>12</v>
      </c>
      <c r="R25" s="142">
        <v>10</v>
      </c>
    </row>
    <row r="26" spans="3:18" ht="16.5" x14ac:dyDescent="0.25">
      <c r="C26" s="81" t="s">
        <v>55</v>
      </c>
      <c r="D26" s="83">
        <v>5</v>
      </c>
      <c r="E26" s="83">
        <v>50</v>
      </c>
      <c r="F26" s="83">
        <v>0</v>
      </c>
      <c r="G26" s="83">
        <v>0</v>
      </c>
      <c r="H26" s="83">
        <v>1</v>
      </c>
      <c r="I26" s="83">
        <v>10</v>
      </c>
      <c r="J26" s="83">
        <v>0</v>
      </c>
      <c r="K26" s="83">
        <v>0</v>
      </c>
      <c r="L26" s="129">
        <v>6</v>
      </c>
      <c r="M26" s="129">
        <v>60</v>
      </c>
      <c r="N26" s="83">
        <v>1</v>
      </c>
      <c r="Q26" s="81" t="s">
        <v>60</v>
      </c>
      <c r="R26" s="142">
        <v>8</v>
      </c>
    </row>
    <row r="27" spans="3:18" ht="16.5" x14ac:dyDescent="0.25">
      <c r="C27" s="81" t="s">
        <v>65</v>
      </c>
      <c r="D27" s="83">
        <v>5</v>
      </c>
      <c r="E27" s="83">
        <v>50</v>
      </c>
      <c r="F27" s="83">
        <v>1</v>
      </c>
      <c r="G27" s="83">
        <v>10</v>
      </c>
      <c r="H27" s="83">
        <v>0</v>
      </c>
      <c r="I27" s="83">
        <v>0</v>
      </c>
      <c r="J27" s="83">
        <v>1</v>
      </c>
      <c r="K27" s="83">
        <v>10</v>
      </c>
      <c r="L27" s="129">
        <v>7</v>
      </c>
      <c r="M27" s="129">
        <v>70</v>
      </c>
      <c r="N27" s="83">
        <v>1</v>
      </c>
      <c r="Q27" s="81" t="s">
        <v>65</v>
      </c>
      <c r="R27" s="142">
        <v>7</v>
      </c>
    </row>
    <row r="28" spans="3:18" ht="16.5" x14ac:dyDescent="0.25">
      <c r="C28" s="81" t="s">
        <v>61</v>
      </c>
      <c r="D28" s="83">
        <v>3</v>
      </c>
      <c r="E28" s="83">
        <v>30</v>
      </c>
      <c r="F28" s="83">
        <v>2</v>
      </c>
      <c r="G28" s="83">
        <v>20</v>
      </c>
      <c r="H28" s="83">
        <v>2</v>
      </c>
      <c r="I28" s="83">
        <v>20</v>
      </c>
      <c r="J28" s="83">
        <v>3</v>
      </c>
      <c r="K28" s="83">
        <v>30</v>
      </c>
      <c r="L28" s="129">
        <v>10</v>
      </c>
      <c r="M28" s="129">
        <v>100</v>
      </c>
      <c r="N28" s="83">
        <v>1</v>
      </c>
      <c r="Q28" s="81" t="s">
        <v>55</v>
      </c>
      <c r="R28" s="142">
        <v>6</v>
      </c>
    </row>
    <row r="29" spans="3:18" ht="16.5" x14ac:dyDescent="0.25">
      <c r="C29" s="81" t="s">
        <v>57</v>
      </c>
      <c r="D29" s="83">
        <v>4</v>
      </c>
      <c r="E29" s="83">
        <v>40</v>
      </c>
      <c r="F29" s="83">
        <v>0</v>
      </c>
      <c r="G29" s="83">
        <v>0</v>
      </c>
      <c r="H29" s="83">
        <v>2</v>
      </c>
      <c r="I29" s="83">
        <v>19</v>
      </c>
      <c r="J29" s="83">
        <v>0</v>
      </c>
      <c r="K29" s="83">
        <v>0</v>
      </c>
      <c r="L29" s="129">
        <v>6</v>
      </c>
      <c r="M29" s="129">
        <v>59</v>
      </c>
      <c r="N29" s="83">
        <v>1</v>
      </c>
      <c r="Q29" s="81" t="s">
        <v>57</v>
      </c>
      <c r="R29" s="142">
        <v>6</v>
      </c>
    </row>
    <row r="30" spans="3:18" ht="16.5" x14ac:dyDescent="0.25">
      <c r="C30" s="81" t="s">
        <v>12</v>
      </c>
      <c r="D30" s="83">
        <v>3</v>
      </c>
      <c r="E30" s="83">
        <v>30</v>
      </c>
      <c r="F30" s="83">
        <v>2</v>
      </c>
      <c r="G30" s="83">
        <v>20</v>
      </c>
      <c r="H30" s="83">
        <v>3</v>
      </c>
      <c r="I30" s="83">
        <v>30</v>
      </c>
      <c r="J30" s="83">
        <v>2</v>
      </c>
      <c r="K30" s="83">
        <v>20</v>
      </c>
      <c r="L30" s="129">
        <v>10</v>
      </c>
      <c r="M30" s="129">
        <v>100</v>
      </c>
      <c r="N30" s="83">
        <v>1</v>
      </c>
      <c r="Q30" s="81" t="s">
        <v>63</v>
      </c>
      <c r="R30" s="142">
        <v>6</v>
      </c>
    </row>
    <row r="31" spans="3:18" ht="16.5" x14ac:dyDescent="0.25">
      <c r="C31" s="81" t="s">
        <v>63</v>
      </c>
      <c r="D31" s="83">
        <v>3</v>
      </c>
      <c r="E31" s="83">
        <v>30</v>
      </c>
      <c r="F31" s="83">
        <v>1</v>
      </c>
      <c r="G31" s="83">
        <v>10</v>
      </c>
      <c r="H31" s="83">
        <v>1</v>
      </c>
      <c r="I31" s="83">
        <v>10</v>
      </c>
      <c r="J31" s="83">
        <v>1</v>
      </c>
      <c r="K31" s="83">
        <v>10</v>
      </c>
      <c r="L31" s="129">
        <v>6</v>
      </c>
      <c r="M31" s="129">
        <v>60</v>
      </c>
      <c r="N31" s="83">
        <v>0</v>
      </c>
      <c r="Q31" s="81" t="s">
        <v>62</v>
      </c>
      <c r="R31" s="142">
        <v>6</v>
      </c>
    </row>
    <row r="32" spans="3:18" ht="16.5" x14ac:dyDescent="0.25">
      <c r="C32" s="81" t="s">
        <v>58</v>
      </c>
      <c r="D32" s="83">
        <v>6</v>
      </c>
      <c r="E32" s="83">
        <v>53</v>
      </c>
      <c r="F32" s="83">
        <v>1</v>
      </c>
      <c r="G32" s="83">
        <v>9</v>
      </c>
      <c r="H32" s="83">
        <v>4</v>
      </c>
      <c r="I32" s="83">
        <v>41</v>
      </c>
      <c r="J32" s="83">
        <v>1</v>
      </c>
      <c r="K32" s="83">
        <v>8</v>
      </c>
      <c r="L32" s="129">
        <v>12</v>
      </c>
      <c r="M32" s="129">
        <v>111</v>
      </c>
      <c r="N32" s="83">
        <v>1</v>
      </c>
      <c r="Q32" s="81" t="s">
        <v>53</v>
      </c>
      <c r="R32" s="142">
        <v>5</v>
      </c>
    </row>
    <row r="33" spans="3:18" ht="16.5" x14ac:dyDescent="0.25">
      <c r="C33" s="81" t="s">
        <v>62</v>
      </c>
      <c r="D33" s="83">
        <v>3</v>
      </c>
      <c r="E33" s="83">
        <v>30</v>
      </c>
      <c r="F33" s="83">
        <v>1</v>
      </c>
      <c r="G33" s="83">
        <v>10</v>
      </c>
      <c r="H33" s="83">
        <v>1</v>
      </c>
      <c r="I33" s="83">
        <v>10</v>
      </c>
      <c r="J33" s="83">
        <v>1</v>
      </c>
      <c r="K33" s="83">
        <v>10</v>
      </c>
      <c r="L33" s="129">
        <v>6</v>
      </c>
      <c r="M33" s="129">
        <v>60</v>
      </c>
      <c r="N33" s="83">
        <v>0</v>
      </c>
      <c r="Q33" s="81" t="s">
        <v>59</v>
      </c>
      <c r="R33" s="142">
        <v>4</v>
      </c>
    </row>
    <row r="34" spans="3:18" ht="19.5" thickBot="1" x14ac:dyDescent="0.3">
      <c r="C34" s="84" t="s">
        <v>8</v>
      </c>
      <c r="D34" s="85">
        <f t="shared" ref="D34:N34" si="0">SUM(D18:D33)</f>
        <v>79</v>
      </c>
      <c r="E34" s="86">
        <f t="shared" si="0"/>
        <v>815</v>
      </c>
      <c r="F34" s="85">
        <f t="shared" si="0"/>
        <v>34</v>
      </c>
      <c r="G34" s="86">
        <f t="shared" si="0"/>
        <v>339</v>
      </c>
      <c r="H34" s="85">
        <f t="shared" si="0"/>
        <v>33</v>
      </c>
      <c r="I34" s="86">
        <f t="shared" si="0"/>
        <v>326</v>
      </c>
      <c r="J34" s="85">
        <f t="shared" si="0"/>
        <v>19</v>
      </c>
      <c r="K34" s="86">
        <f t="shared" si="0"/>
        <v>182</v>
      </c>
      <c r="L34" s="86">
        <f t="shared" si="0"/>
        <v>165</v>
      </c>
      <c r="M34" s="86">
        <f t="shared" si="0"/>
        <v>1662</v>
      </c>
      <c r="N34" s="85">
        <f t="shared" si="0"/>
        <v>13</v>
      </c>
      <c r="Q34" s="84" t="s">
        <v>8</v>
      </c>
      <c r="R34" s="86">
        <f>SUM(R18:R33)</f>
        <v>165</v>
      </c>
    </row>
    <row r="36" spans="3:18" s="89" customFormat="1" x14ac:dyDescent="0.25">
      <c r="E36" s="103"/>
      <c r="L36" s="47"/>
    </row>
    <row r="37" spans="3:18" s="89" customFormat="1" x14ac:dyDescent="0.25">
      <c r="E37" s="103"/>
    </row>
    <row r="38" spans="3:18" s="89" customFormat="1" ht="23.25" x14ac:dyDescent="0.25">
      <c r="E38" s="103"/>
      <c r="Q38" s="201" t="s">
        <v>104</v>
      </c>
      <c r="R38" s="201"/>
    </row>
    <row r="39" spans="3:18" s="89" customFormat="1" ht="22.5" x14ac:dyDescent="0.25">
      <c r="E39" s="103"/>
      <c r="Q39" s="215" t="s">
        <v>146</v>
      </c>
      <c r="R39" s="215"/>
    </row>
    <row r="40" spans="3:18" s="89" customFormat="1" ht="23.25" customHeight="1" x14ac:dyDescent="0.25">
      <c r="E40" s="103"/>
      <c r="Q40" s="216" t="s">
        <v>11</v>
      </c>
      <c r="R40" s="79"/>
    </row>
    <row r="41" spans="3:18" s="89" customFormat="1" ht="15.75" x14ac:dyDescent="0.25">
      <c r="E41" s="103"/>
      <c r="Q41" s="216"/>
      <c r="R41" s="112" t="s">
        <v>91</v>
      </c>
    </row>
    <row r="42" spans="3:18" s="89" customFormat="1" ht="16.5" x14ac:dyDescent="0.25">
      <c r="E42" s="103"/>
      <c r="Q42" s="110" t="s">
        <v>73</v>
      </c>
      <c r="R42" s="129">
        <v>326</v>
      </c>
    </row>
    <row r="43" spans="3:18" s="89" customFormat="1" ht="16.5" x14ac:dyDescent="0.25">
      <c r="Q43" s="81" t="s">
        <v>52</v>
      </c>
      <c r="R43" s="129">
        <v>170</v>
      </c>
    </row>
    <row r="44" spans="3:18" s="89" customFormat="1" ht="16.5" x14ac:dyDescent="0.25">
      <c r="C44" s="104"/>
      <c r="D44" s="104"/>
      <c r="E44" s="104"/>
      <c r="F44" s="104"/>
      <c r="G44" s="104"/>
      <c r="H44" s="104"/>
      <c r="I44" s="104"/>
      <c r="J44" s="104"/>
      <c r="K44" s="104"/>
      <c r="L44" s="104"/>
      <c r="M44" s="104"/>
      <c r="N44" s="104"/>
      <c r="Q44" s="81" t="s">
        <v>56</v>
      </c>
      <c r="R44" s="129">
        <v>140</v>
      </c>
    </row>
    <row r="45" spans="3:18" s="89" customFormat="1" ht="16.5" x14ac:dyDescent="0.25">
      <c r="C45" s="104"/>
      <c r="D45" s="104"/>
      <c r="E45" s="104"/>
      <c r="F45" s="104"/>
      <c r="G45" s="104"/>
      <c r="H45" s="104"/>
      <c r="I45" s="104"/>
      <c r="J45" s="104"/>
      <c r="K45" s="104"/>
      <c r="L45" s="104"/>
      <c r="M45" s="104"/>
      <c r="N45" s="104"/>
      <c r="Q45" s="81" t="s">
        <v>54</v>
      </c>
      <c r="R45" s="129">
        <v>139</v>
      </c>
    </row>
    <row r="46" spans="3:18" s="89" customFormat="1" ht="16.5" x14ac:dyDescent="0.25">
      <c r="C46" s="104"/>
      <c r="D46" s="104"/>
      <c r="E46" s="104"/>
      <c r="F46" s="104"/>
      <c r="G46" s="104"/>
      <c r="H46" s="104"/>
      <c r="I46" s="104"/>
      <c r="J46" s="104"/>
      <c r="K46" s="104"/>
      <c r="L46" s="104"/>
      <c r="M46" s="104"/>
      <c r="N46" s="104"/>
      <c r="Q46" s="81" t="s">
        <v>58</v>
      </c>
      <c r="R46" s="129">
        <v>111</v>
      </c>
    </row>
    <row r="47" spans="3:18" s="89" customFormat="1" ht="16.5" x14ac:dyDescent="0.25">
      <c r="C47" s="104"/>
      <c r="D47" s="104"/>
      <c r="E47" s="104"/>
      <c r="F47" s="104"/>
      <c r="G47" s="104"/>
      <c r="H47" s="104"/>
      <c r="I47" s="104"/>
      <c r="J47" s="104"/>
      <c r="K47" s="104"/>
      <c r="L47" s="104"/>
      <c r="M47" s="104"/>
      <c r="N47" s="104"/>
      <c r="Q47" s="81" t="s">
        <v>64</v>
      </c>
      <c r="R47" s="129">
        <v>100</v>
      </c>
    </row>
    <row r="48" spans="3:18" s="89" customFormat="1" ht="16.5" x14ac:dyDescent="0.25">
      <c r="C48" s="104"/>
      <c r="D48" s="104"/>
      <c r="E48" s="104"/>
      <c r="F48" s="104"/>
      <c r="G48" s="104"/>
      <c r="H48" s="104"/>
      <c r="I48" s="104"/>
      <c r="J48" s="104"/>
      <c r="K48" s="104"/>
      <c r="L48" s="104"/>
      <c r="M48" s="104"/>
      <c r="N48" s="104"/>
      <c r="Q48" s="81" t="s">
        <v>61</v>
      </c>
      <c r="R48" s="129">
        <v>100</v>
      </c>
    </row>
    <row r="49" spans="3:18" s="89" customFormat="1" ht="16.5" x14ac:dyDescent="0.25">
      <c r="Q49" s="81" t="s">
        <v>12</v>
      </c>
      <c r="R49" s="129">
        <v>100</v>
      </c>
    </row>
    <row r="50" spans="3:18" s="89" customFormat="1" ht="16.5" x14ac:dyDescent="0.25">
      <c r="Q50" s="81" t="s">
        <v>60</v>
      </c>
      <c r="R50" s="129">
        <v>80</v>
      </c>
    </row>
    <row r="51" spans="3:18" s="89" customFormat="1" ht="16.5" x14ac:dyDescent="0.25">
      <c r="Q51" s="81" t="s">
        <v>65</v>
      </c>
      <c r="R51" s="129">
        <v>70</v>
      </c>
    </row>
    <row r="52" spans="3:18" s="89" customFormat="1" ht="16.5" x14ac:dyDescent="0.25">
      <c r="Q52" s="81" t="s">
        <v>55</v>
      </c>
      <c r="R52" s="129">
        <v>60</v>
      </c>
    </row>
    <row r="53" spans="3:18" s="89" customFormat="1" ht="16.5" x14ac:dyDescent="0.25">
      <c r="Q53" s="81" t="s">
        <v>63</v>
      </c>
      <c r="R53" s="129">
        <v>60</v>
      </c>
    </row>
    <row r="54" spans="3:18" s="89" customFormat="1" ht="16.5" x14ac:dyDescent="0.25">
      <c r="Q54" s="81" t="s">
        <v>62</v>
      </c>
      <c r="R54" s="129">
        <v>60</v>
      </c>
    </row>
    <row r="55" spans="3:18" s="89" customFormat="1" ht="16.5" x14ac:dyDescent="0.25">
      <c r="Q55" s="81" t="s">
        <v>57</v>
      </c>
      <c r="R55" s="129">
        <v>59</v>
      </c>
    </row>
    <row r="56" spans="3:18" s="89" customFormat="1" ht="16.5" x14ac:dyDescent="0.25">
      <c r="Q56" s="81" t="s">
        <v>53</v>
      </c>
      <c r="R56" s="129">
        <v>50</v>
      </c>
    </row>
    <row r="57" spans="3:18" s="89" customFormat="1" ht="16.5" x14ac:dyDescent="0.25">
      <c r="C57" s="104"/>
      <c r="D57" s="104"/>
      <c r="E57" s="104"/>
      <c r="F57" s="87"/>
      <c r="G57" s="87"/>
      <c r="H57" s="87"/>
      <c r="I57" s="87"/>
      <c r="J57" s="87"/>
      <c r="K57" s="87"/>
      <c r="L57" s="87"/>
      <c r="M57" s="87"/>
      <c r="Q57" s="81" t="s">
        <v>59</v>
      </c>
      <c r="R57" s="129">
        <v>37</v>
      </c>
    </row>
    <row r="58" spans="3:18" s="89" customFormat="1" ht="18.75" x14ac:dyDescent="0.25">
      <c r="C58" s="104"/>
      <c r="D58" s="104"/>
      <c r="E58" s="104"/>
      <c r="F58" s="87"/>
      <c r="G58" s="87"/>
      <c r="H58" s="87"/>
      <c r="I58" s="87"/>
      <c r="J58" s="87"/>
      <c r="K58" s="87"/>
      <c r="L58" s="87"/>
      <c r="M58" s="87"/>
      <c r="Q58" s="78" t="s">
        <v>8</v>
      </c>
      <c r="R58" s="80">
        <f>SUM(R42:R57)</f>
        <v>1662</v>
      </c>
    </row>
    <row r="59" spans="3:18" s="89" customFormat="1" ht="18.75" x14ac:dyDescent="0.25">
      <c r="C59" s="210" t="s">
        <v>83</v>
      </c>
      <c r="D59" s="211"/>
      <c r="E59" s="212"/>
      <c r="F59" s="87"/>
      <c r="G59" s="87"/>
      <c r="H59" s="87"/>
      <c r="I59" s="87"/>
      <c r="J59" s="87"/>
      <c r="K59" s="87"/>
      <c r="L59" s="87"/>
      <c r="M59" s="87"/>
    </row>
    <row r="60" spans="3:18" s="89" customFormat="1" ht="18.75" x14ac:dyDescent="0.25">
      <c r="C60" s="213" t="s">
        <v>146</v>
      </c>
      <c r="D60" s="214"/>
      <c r="E60" s="214"/>
      <c r="F60" s="87"/>
      <c r="G60" s="87"/>
      <c r="H60" s="87"/>
      <c r="I60" s="87"/>
      <c r="J60" s="87"/>
      <c r="K60" s="87"/>
      <c r="L60" s="87"/>
      <c r="M60" s="87"/>
    </row>
    <row r="61" spans="3:18" s="89" customFormat="1" ht="37.5" x14ac:dyDescent="0.25">
      <c r="C61" s="105" t="s">
        <v>75</v>
      </c>
      <c r="D61" s="105" t="s">
        <v>84</v>
      </c>
      <c r="E61" s="105" t="s">
        <v>101</v>
      </c>
      <c r="F61" s="87"/>
      <c r="G61" s="87"/>
      <c r="H61" s="87"/>
      <c r="I61" s="87"/>
      <c r="J61" s="87"/>
      <c r="K61" s="87"/>
      <c r="L61" s="87"/>
      <c r="M61" s="87"/>
    </row>
    <row r="62" spans="3:18" s="89" customFormat="1" ht="18.75" x14ac:dyDescent="0.25">
      <c r="C62" s="75" t="s">
        <v>79</v>
      </c>
      <c r="D62" s="76">
        <v>79</v>
      </c>
      <c r="E62" s="77">
        <v>815</v>
      </c>
      <c r="F62" s="87"/>
      <c r="G62" s="87"/>
      <c r="H62" s="87"/>
      <c r="I62" s="87"/>
      <c r="J62" s="87"/>
      <c r="K62" s="87"/>
      <c r="L62" s="87"/>
      <c r="M62" s="87"/>
    </row>
    <row r="63" spans="3:18" s="89" customFormat="1" ht="18.75" x14ac:dyDescent="0.25">
      <c r="C63" s="75" t="s">
        <v>80</v>
      </c>
      <c r="D63" s="76">
        <v>34</v>
      </c>
      <c r="E63" s="77">
        <v>339</v>
      </c>
      <c r="F63" s="87"/>
      <c r="G63" s="87"/>
      <c r="H63" s="87"/>
      <c r="I63" s="87"/>
      <c r="J63" s="87"/>
      <c r="K63" s="87"/>
      <c r="L63" s="87"/>
      <c r="M63" s="87"/>
    </row>
    <row r="64" spans="3:18" s="89" customFormat="1" ht="18.75" x14ac:dyDescent="0.25">
      <c r="C64" s="75" t="s">
        <v>82</v>
      </c>
      <c r="D64" s="76">
        <v>33</v>
      </c>
      <c r="E64" s="77">
        <v>326</v>
      </c>
      <c r="F64" s="87"/>
      <c r="G64" s="87"/>
      <c r="H64" s="87"/>
      <c r="I64" s="87"/>
      <c r="J64" s="87"/>
      <c r="K64" s="87"/>
      <c r="L64" s="87"/>
      <c r="M64" s="87"/>
    </row>
    <row r="65" spans="3:13" s="89" customFormat="1" ht="18.75" x14ac:dyDescent="0.25">
      <c r="C65" s="75" t="s">
        <v>81</v>
      </c>
      <c r="D65" s="76">
        <v>19</v>
      </c>
      <c r="E65" s="77">
        <v>182</v>
      </c>
      <c r="F65" s="87"/>
      <c r="G65" s="87"/>
      <c r="H65" s="87"/>
      <c r="I65" s="87"/>
      <c r="J65" s="87"/>
      <c r="K65" s="87"/>
      <c r="L65" s="87"/>
      <c r="M65" s="87"/>
    </row>
    <row r="66" spans="3:13" s="87" customFormat="1" ht="18.75" x14ac:dyDescent="0.25">
      <c r="C66" s="78" t="s">
        <v>31</v>
      </c>
      <c r="D66" s="79">
        <f>SUM(D62:D65)</f>
        <v>165</v>
      </c>
      <c r="E66" s="80">
        <f>SUM(E62:E65)</f>
        <v>1662</v>
      </c>
    </row>
    <row r="67" spans="3:13" s="87" customFormat="1" ht="18.75" x14ac:dyDescent="0.3">
      <c r="C67" s="74"/>
      <c r="D67" s="74"/>
      <c r="E67" s="74"/>
      <c r="F67" s="72"/>
      <c r="G67" s="72"/>
      <c r="H67" s="72"/>
      <c r="I67" s="72"/>
      <c r="J67" s="72"/>
      <c r="K67" s="72"/>
      <c r="L67" s="72"/>
      <c r="M67" s="72"/>
    </row>
    <row r="68" spans="3:13" s="87" customFormat="1" ht="15.75" thickBot="1" x14ac:dyDescent="0.3">
      <c r="C68" s="72"/>
      <c r="D68" s="72"/>
      <c r="E68" s="72"/>
      <c r="F68" s="72"/>
      <c r="G68" s="72"/>
      <c r="H68" s="72"/>
      <c r="I68" s="72"/>
      <c r="J68" s="72"/>
      <c r="K68" s="72"/>
      <c r="L68" s="72"/>
      <c r="M68" s="72"/>
    </row>
    <row r="69" spans="3:13" s="87" customFormat="1" ht="18.75" customHeight="1" thickBot="1" x14ac:dyDescent="0.3">
      <c r="C69" s="205" t="s">
        <v>155</v>
      </c>
      <c r="D69" s="206"/>
      <c r="E69" s="206"/>
      <c r="F69" s="207"/>
      <c r="G69" s="72"/>
      <c r="H69" s="72"/>
      <c r="I69" s="72"/>
      <c r="J69" s="72"/>
      <c r="K69" s="72"/>
      <c r="L69" s="72"/>
      <c r="M69" s="72"/>
    </row>
    <row r="70" spans="3:13" s="87" customFormat="1" ht="16.5" thickTop="1" thickBot="1" x14ac:dyDescent="0.3">
      <c r="C70" s="113" t="s">
        <v>75</v>
      </c>
      <c r="D70" s="115" t="s">
        <v>76</v>
      </c>
      <c r="E70" s="116" t="s">
        <v>77</v>
      </c>
      <c r="F70" s="114" t="s">
        <v>78</v>
      </c>
      <c r="G70" s="72"/>
      <c r="H70" s="72"/>
      <c r="I70" s="72"/>
      <c r="J70" s="72"/>
      <c r="K70" s="72"/>
      <c r="L70" s="72"/>
      <c r="M70" s="72"/>
    </row>
    <row r="71" spans="3:13" s="87" customFormat="1" ht="15.75" thickBot="1" x14ac:dyDescent="0.3">
      <c r="C71" s="64" t="s">
        <v>79</v>
      </c>
      <c r="D71" s="65">
        <v>503</v>
      </c>
      <c r="E71" s="65">
        <v>272</v>
      </c>
      <c r="F71" s="66">
        <f>+D71+E71</f>
        <v>775</v>
      </c>
      <c r="G71" s="72"/>
      <c r="H71" s="72"/>
      <c r="I71" s="72"/>
      <c r="J71" s="72"/>
      <c r="K71" s="72"/>
      <c r="L71" s="72"/>
      <c r="M71" s="72"/>
    </row>
    <row r="72" spans="3:13" s="87" customFormat="1" ht="15.75" thickBot="1" x14ac:dyDescent="0.3">
      <c r="C72" s="64" t="s">
        <v>102</v>
      </c>
      <c r="D72" s="88">
        <v>237</v>
      </c>
      <c r="E72" s="65">
        <v>102</v>
      </c>
      <c r="F72" s="66">
        <f>+D72+E72</f>
        <v>339</v>
      </c>
      <c r="G72" s="72"/>
      <c r="H72" s="72"/>
      <c r="I72" s="72"/>
      <c r="J72" s="72"/>
      <c r="K72" s="72"/>
      <c r="L72" s="72"/>
      <c r="M72" s="72"/>
    </row>
    <row r="73" spans="3:13" s="87" customFormat="1" ht="15.75" thickBot="1" x14ac:dyDescent="0.3">
      <c r="C73" s="64" t="s">
        <v>82</v>
      </c>
      <c r="D73" s="65">
        <v>247</v>
      </c>
      <c r="E73" s="65">
        <v>79</v>
      </c>
      <c r="F73" s="66">
        <f>+D73+E73</f>
        <v>326</v>
      </c>
      <c r="M73" s="72"/>
    </row>
    <row r="74" spans="3:13" s="87" customFormat="1" ht="15.75" thickBot="1" x14ac:dyDescent="0.3">
      <c r="C74" s="64" t="s">
        <v>81</v>
      </c>
      <c r="D74" s="65">
        <v>102</v>
      </c>
      <c r="E74" s="65">
        <v>80</v>
      </c>
      <c r="F74" s="66">
        <f>+D74+E74</f>
        <v>182</v>
      </c>
      <c r="G74" s="72"/>
      <c r="H74" s="72"/>
      <c r="I74" s="72"/>
      <c r="J74" s="72"/>
      <c r="K74" s="72"/>
      <c r="L74" s="72"/>
      <c r="M74" s="72"/>
    </row>
    <row r="75" spans="3:13" s="87" customFormat="1" ht="15.75" thickBot="1" x14ac:dyDescent="0.3">
      <c r="C75" s="67" t="s">
        <v>31</v>
      </c>
      <c r="D75" s="68">
        <f>SUM(D71:D74)</f>
        <v>1089</v>
      </c>
      <c r="E75" s="68">
        <f>SUM(E71:E74)</f>
        <v>533</v>
      </c>
      <c r="F75" s="69">
        <f>SUM(F71:F74)</f>
        <v>1622</v>
      </c>
      <c r="G75" s="72"/>
      <c r="H75" s="72"/>
      <c r="I75" s="72"/>
      <c r="J75" s="72"/>
      <c r="K75" s="72"/>
      <c r="L75" s="72"/>
    </row>
    <row r="76" spans="3:13" s="87" customFormat="1" x14ac:dyDescent="0.25">
      <c r="G76" s="72"/>
      <c r="H76" s="72"/>
      <c r="I76" s="72"/>
      <c r="J76" s="72"/>
      <c r="K76" s="72"/>
      <c r="L76" s="72"/>
      <c r="M76" s="72"/>
    </row>
    <row r="77" spans="3:13" ht="15.75" thickBot="1" x14ac:dyDescent="0.3">
      <c r="C77" s="87"/>
      <c r="D77" s="87"/>
      <c r="E77" s="87"/>
      <c r="F77" s="87"/>
    </row>
    <row r="78" spans="3:13" ht="19.5" thickBot="1" x14ac:dyDescent="0.3">
      <c r="C78" s="205" t="s">
        <v>156</v>
      </c>
      <c r="D78" s="207"/>
      <c r="E78" s="87"/>
      <c r="F78" s="87"/>
    </row>
    <row r="79" spans="3:13" ht="15.75" thickBot="1" x14ac:dyDescent="0.3">
      <c r="C79" s="90" t="s">
        <v>75</v>
      </c>
      <c r="D79" s="91" t="s">
        <v>4</v>
      </c>
      <c r="E79" s="87"/>
      <c r="F79" s="87"/>
    </row>
    <row r="80" spans="3:13" ht="15.75" thickBot="1" x14ac:dyDescent="0.3">
      <c r="C80" s="92" t="s">
        <v>79</v>
      </c>
      <c r="D80" s="93">
        <f>+D34</f>
        <v>79</v>
      </c>
      <c r="E80" s="87"/>
      <c r="F80" s="87"/>
    </row>
    <row r="81" spans="3:13" ht="19.5" customHeight="1" thickBot="1" x14ac:dyDescent="0.3">
      <c r="C81" s="92" t="s">
        <v>80</v>
      </c>
      <c r="D81" s="93">
        <f>+F34</f>
        <v>34</v>
      </c>
      <c r="E81" s="87"/>
      <c r="F81" s="87"/>
    </row>
    <row r="82" spans="3:13" ht="15.75" thickBot="1" x14ac:dyDescent="0.3">
      <c r="C82" s="92" t="s">
        <v>82</v>
      </c>
      <c r="D82" s="93">
        <f>+H34</f>
        <v>33</v>
      </c>
      <c r="E82" s="87"/>
      <c r="F82" s="87"/>
      <c r="G82" s="87"/>
      <c r="H82" s="87"/>
      <c r="I82" s="87"/>
      <c r="J82" s="87"/>
      <c r="K82" s="87"/>
    </row>
    <row r="83" spans="3:13" ht="15.75" thickBot="1" x14ac:dyDescent="0.3">
      <c r="C83" s="92" t="s">
        <v>81</v>
      </c>
      <c r="D83" s="93">
        <f>+J34</f>
        <v>19</v>
      </c>
      <c r="E83" s="87"/>
      <c r="F83" s="87"/>
    </row>
    <row r="84" spans="3:13" ht="15.75" thickBot="1" x14ac:dyDescent="0.3">
      <c r="C84" s="94" t="s">
        <v>31</v>
      </c>
      <c r="D84" s="95">
        <f>SUM(D80:D83)</f>
        <v>165</v>
      </c>
      <c r="E84" s="87"/>
      <c r="F84" s="87"/>
      <c r="L84" s="87"/>
    </row>
    <row r="85" spans="3:13" s="87" customFormat="1" x14ac:dyDescent="0.25">
      <c r="G85" s="72"/>
      <c r="H85" s="72"/>
      <c r="I85" s="72"/>
      <c r="J85" s="72"/>
      <c r="K85" s="72"/>
      <c r="L85" s="72"/>
      <c r="M85" s="72"/>
    </row>
    <row r="86" spans="3:13" x14ac:dyDescent="0.25">
      <c r="C86" s="87"/>
      <c r="D86" s="87"/>
      <c r="E86" s="87"/>
      <c r="F86" s="87"/>
      <c r="M86" s="87"/>
    </row>
    <row r="87" spans="3:13" ht="19.5" thickBot="1" x14ac:dyDescent="0.3">
      <c r="C87" s="208" t="s">
        <v>155</v>
      </c>
      <c r="D87" s="209"/>
      <c r="E87" s="87"/>
      <c r="F87" s="87"/>
    </row>
    <row r="88" spans="3:13" ht="15.75" thickBot="1" x14ac:dyDescent="0.3">
      <c r="C88" s="62" t="s">
        <v>75</v>
      </c>
      <c r="D88" s="63" t="s">
        <v>31</v>
      </c>
      <c r="E88" s="87"/>
      <c r="F88" s="87"/>
    </row>
    <row r="89" spans="3:13" ht="15.75" thickBot="1" x14ac:dyDescent="0.3">
      <c r="C89" s="64" t="s">
        <v>76</v>
      </c>
      <c r="D89" s="70">
        <f>+D75</f>
        <v>1089</v>
      </c>
      <c r="E89" s="87"/>
      <c r="F89" s="87"/>
    </row>
    <row r="90" spans="3:13" ht="15.75" thickBot="1" x14ac:dyDescent="0.3">
      <c r="C90" s="64" t="s">
        <v>77</v>
      </c>
      <c r="D90" s="70">
        <f>+E75</f>
        <v>533</v>
      </c>
      <c r="E90" s="87"/>
      <c r="F90" s="87"/>
    </row>
    <row r="91" spans="3:13" ht="15.75" thickBot="1" x14ac:dyDescent="0.3">
      <c r="C91" s="67" t="s">
        <v>31</v>
      </c>
      <c r="D91" s="71">
        <f>SUM(D89:D90)</f>
        <v>1622</v>
      </c>
      <c r="E91" s="87"/>
      <c r="F91" s="87"/>
    </row>
    <row r="96" spans="3:13" s="87" customFormat="1" x14ac:dyDescent="0.25">
      <c r="C96" s="72"/>
      <c r="D96" s="72"/>
      <c r="E96" s="72"/>
      <c r="F96" s="72"/>
      <c r="G96" s="72"/>
      <c r="H96" s="72"/>
      <c r="I96" s="72"/>
      <c r="J96" s="72"/>
      <c r="K96" s="72"/>
      <c r="L96" s="72"/>
      <c r="M96" s="72"/>
    </row>
  </sheetData>
  <sortState ref="Q43:R57">
    <sortCondition descending="1" ref="R43:R57"/>
  </sortState>
  <mergeCells count="19">
    <mergeCell ref="Q38:R38"/>
    <mergeCell ref="Q39:R39"/>
    <mergeCell ref="Q40:Q41"/>
    <mergeCell ref="Q14:R14"/>
    <mergeCell ref="Q15:R15"/>
    <mergeCell ref="Q16:Q17"/>
    <mergeCell ref="C69:F69"/>
    <mergeCell ref="C78:D78"/>
    <mergeCell ref="C87:D87"/>
    <mergeCell ref="C59:E59"/>
    <mergeCell ref="C60:E60"/>
    <mergeCell ref="C14:N14"/>
    <mergeCell ref="C15:N15"/>
    <mergeCell ref="C16:C17"/>
    <mergeCell ref="D16:E16"/>
    <mergeCell ref="F16:G16"/>
    <mergeCell ref="H16:I16"/>
    <mergeCell ref="J16:K16"/>
    <mergeCell ref="L16:M16"/>
  </mergeCells>
  <pageMargins left="0.7" right="0.7" top="0.75" bottom="0.75" header="0.3" footer="0.3"/>
  <pageSetup scale="7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G44"/>
  <sheetViews>
    <sheetView showGridLines="0" topLeftCell="A8" zoomScaleNormal="84" workbookViewId="0">
      <selection activeCell="J11" sqref="J11"/>
    </sheetView>
  </sheetViews>
  <sheetFormatPr baseColWidth="10" defaultColWidth="11.5703125" defaultRowHeight="15" x14ac:dyDescent="0.25"/>
  <cols>
    <col min="1" max="1" width="54.5703125" customWidth="1"/>
    <col min="2" max="2" width="14.140625" style="130" hidden="1" customWidth="1"/>
    <col min="3" max="3" width="17.140625" style="130" hidden="1" customWidth="1"/>
    <col min="4" max="4" width="17" style="130" hidden="1" customWidth="1"/>
    <col min="5" max="5" width="14.5703125" customWidth="1"/>
  </cols>
  <sheetData>
    <row r="1" spans="1:5" s="57" customFormat="1" x14ac:dyDescent="0.25">
      <c r="B1" s="130"/>
      <c r="C1" s="130"/>
      <c r="D1" s="130"/>
    </row>
    <row r="2" spans="1:5" s="57" customFormat="1" x14ac:dyDescent="0.25">
      <c r="B2" s="130"/>
      <c r="C2" s="130"/>
      <c r="D2" s="130"/>
    </row>
    <row r="3" spans="1:5" s="57" customFormat="1" x14ac:dyDescent="0.25">
      <c r="B3" s="130"/>
      <c r="C3" s="130"/>
      <c r="D3" s="130"/>
    </row>
    <row r="4" spans="1:5" s="57" customFormat="1" x14ac:dyDescent="0.25">
      <c r="B4" s="130"/>
      <c r="C4" s="130"/>
      <c r="D4" s="130"/>
    </row>
    <row r="5" spans="1:5" s="57" customFormat="1" x14ac:dyDescent="0.25">
      <c r="B5" s="130"/>
      <c r="C5" s="130"/>
      <c r="D5" s="130"/>
    </row>
    <row r="6" spans="1:5" s="57" customFormat="1" x14ac:dyDescent="0.25">
      <c r="B6" s="130"/>
      <c r="C6" s="130"/>
      <c r="D6" s="130"/>
    </row>
    <row r="12" spans="1:5" ht="37.5" customHeight="1" x14ac:dyDescent="0.25"/>
    <row r="13" spans="1:5" ht="20.25" x14ac:dyDescent="0.25">
      <c r="A13" s="38" t="s">
        <v>46</v>
      </c>
      <c r="B13" s="38"/>
      <c r="C13" s="38"/>
      <c r="D13" s="38"/>
    </row>
    <row r="14" spans="1:5" ht="30.75" customHeight="1" thickBot="1" x14ac:dyDescent="0.3"/>
    <row r="15" spans="1:5" ht="18.75" x14ac:dyDescent="0.25">
      <c r="A15" s="158" t="s">
        <v>10</v>
      </c>
      <c r="B15" s="159"/>
      <c r="C15" s="159"/>
      <c r="D15" s="159"/>
      <c r="E15" s="160"/>
    </row>
    <row r="16" spans="1:5" ht="18.75" x14ac:dyDescent="0.25">
      <c r="A16" s="161" t="s">
        <v>146</v>
      </c>
      <c r="B16" s="162"/>
      <c r="C16" s="162"/>
      <c r="D16" s="162"/>
      <c r="E16" s="163"/>
    </row>
    <row r="17" spans="1:7" ht="15.75" x14ac:dyDescent="0.25">
      <c r="A17" s="59" t="s">
        <v>11</v>
      </c>
      <c r="B17" s="136" t="s">
        <v>147</v>
      </c>
      <c r="C17" s="136" t="s">
        <v>149</v>
      </c>
      <c r="D17" s="136" t="s">
        <v>148</v>
      </c>
      <c r="E17" s="60" t="s">
        <v>4</v>
      </c>
    </row>
    <row r="18" spans="1:7" ht="15.75" x14ac:dyDescent="0.25">
      <c r="A18" s="117" t="s">
        <v>133</v>
      </c>
      <c r="B18" s="118">
        <v>48859</v>
      </c>
      <c r="C18" s="118">
        <v>52764</v>
      </c>
      <c r="D18" s="118">
        <v>71802</v>
      </c>
      <c r="E18" s="118">
        <f>+B18+C18+D18</f>
        <v>173425</v>
      </c>
      <c r="F18">
        <v>28140</v>
      </c>
      <c r="G18">
        <v>48761</v>
      </c>
    </row>
    <row r="19" spans="1:7" ht="15.75" x14ac:dyDescent="0.25">
      <c r="A19" s="119" t="s">
        <v>59</v>
      </c>
      <c r="B19" s="118">
        <v>10811</v>
      </c>
      <c r="C19" s="118">
        <v>10131</v>
      </c>
      <c r="D19" s="118">
        <v>11986</v>
      </c>
      <c r="E19" s="118">
        <f t="shared" ref="E19:E40" si="0">+B19+C19+D19</f>
        <v>32928</v>
      </c>
      <c r="F19">
        <v>3566</v>
      </c>
      <c r="G19">
        <v>8523</v>
      </c>
    </row>
    <row r="20" spans="1:7" ht="15.75" x14ac:dyDescent="0.25">
      <c r="A20" s="117" t="s">
        <v>52</v>
      </c>
      <c r="B20" s="118">
        <v>8729</v>
      </c>
      <c r="C20" s="118">
        <v>9437</v>
      </c>
      <c r="D20" s="118">
        <v>8713</v>
      </c>
      <c r="E20" s="118">
        <f t="shared" si="0"/>
        <v>26879</v>
      </c>
      <c r="F20">
        <v>4085</v>
      </c>
      <c r="G20">
        <v>8729</v>
      </c>
    </row>
    <row r="21" spans="1:7" ht="15.75" x14ac:dyDescent="0.25">
      <c r="A21" s="117" t="s">
        <v>64</v>
      </c>
      <c r="B21" s="118">
        <v>8523</v>
      </c>
      <c r="C21" s="118">
        <v>7985</v>
      </c>
      <c r="D21" s="118">
        <v>8411</v>
      </c>
      <c r="E21" s="118">
        <f t="shared" si="0"/>
        <v>24919</v>
      </c>
      <c r="F21">
        <v>4330</v>
      </c>
      <c r="G21">
        <v>10811</v>
      </c>
    </row>
    <row r="22" spans="1:7" ht="15.75" x14ac:dyDescent="0.25">
      <c r="A22" s="117" t="s">
        <v>67</v>
      </c>
      <c r="B22" s="118">
        <v>6312</v>
      </c>
      <c r="C22" s="118">
        <v>6384</v>
      </c>
      <c r="D22" s="118">
        <v>8322</v>
      </c>
      <c r="E22" s="118">
        <f t="shared" si="0"/>
        <v>21018</v>
      </c>
      <c r="F22">
        <v>3301</v>
      </c>
      <c r="G22">
        <v>4683</v>
      </c>
    </row>
    <row r="23" spans="1:7" ht="15.75" x14ac:dyDescent="0.25">
      <c r="A23" s="117" t="s">
        <v>57</v>
      </c>
      <c r="B23" s="118">
        <v>4683</v>
      </c>
      <c r="C23" s="118">
        <v>5696</v>
      </c>
      <c r="D23" s="118">
        <v>5979</v>
      </c>
      <c r="E23" s="118">
        <f t="shared" si="0"/>
        <v>16358</v>
      </c>
      <c r="F23">
        <v>1341</v>
      </c>
      <c r="G23">
        <v>2283</v>
      </c>
    </row>
    <row r="24" spans="1:7" ht="15.75" x14ac:dyDescent="0.25">
      <c r="A24" s="117" t="s">
        <v>60</v>
      </c>
      <c r="B24" s="118">
        <v>3896</v>
      </c>
      <c r="C24" s="118">
        <v>4401</v>
      </c>
      <c r="D24" s="118">
        <v>5795</v>
      </c>
      <c r="E24" s="118">
        <f t="shared" si="0"/>
        <v>14092</v>
      </c>
      <c r="F24">
        <v>498</v>
      </c>
      <c r="G24">
        <v>853</v>
      </c>
    </row>
    <row r="25" spans="1:7" ht="15.75" x14ac:dyDescent="0.25">
      <c r="A25" s="117" t="s">
        <v>53</v>
      </c>
      <c r="B25" s="118">
        <v>3806</v>
      </c>
      <c r="C25" s="118">
        <v>3880</v>
      </c>
      <c r="D25" s="118">
        <v>5145</v>
      </c>
      <c r="E25" s="118">
        <f t="shared" si="0"/>
        <v>12831</v>
      </c>
      <c r="F25">
        <v>1390</v>
      </c>
      <c r="G25">
        <v>2451</v>
      </c>
    </row>
    <row r="26" spans="1:7" ht="15.75" x14ac:dyDescent="0.25">
      <c r="A26" s="117" t="s">
        <v>55</v>
      </c>
      <c r="B26" s="118">
        <v>3327</v>
      </c>
      <c r="C26" s="118">
        <v>3749</v>
      </c>
      <c r="D26" s="118">
        <v>4748</v>
      </c>
      <c r="E26" s="118">
        <f t="shared" si="0"/>
        <v>11824</v>
      </c>
      <c r="F26">
        <v>2959</v>
      </c>
      <c r="G26">
        <v>6312</v>
      </c>
    </row>
    <row r="27" spans="1:7" ht="15.75" x14ac:dyDescent="0.25">
      <c r="A27" s="117" t="s">
        <v>56</v>
      </c>
      <c r="B27" s="118">
        <v>2993</v>
      </c>
      <c r="C27" s="118">
        <v>3662</v>
      </c>
      <c r="D27" s="118">
        <v>4313</v>
      </c>
      <c r="E27" s="118">
        <f t="shared" si="0"/>
        <v>10968</v>
      </c>
      <c r="F27">
        <v>2491</v>
      </c>
      <c r="G27">
        <v>3896</v>
      </c>
    </row>
    <row r="28" spans="1:7" ht="15.75" x14ac:dyDescent="0.25">
      <c r="A28" s="117" t="s">
        <v>65</v>
      </c>
      <c r="B28" s="118">
        <v>2510</v>
      </c>
      <c r="C28" s="118">
        <v>3090</v>
      </c>
      <c r="D28" s="118">
        <v>3650</v>
      </c>
      <c r="E28" s="118">
        <f t="shared" si="0"/>
        <v>9250</v>
      </c>
      <c r="F28">
        <v>1250</v>
      </c>
      <c r="G28">
        <v>1795</v>
      </c>
    </row>
    <row r="29" spans="1:7" ht="15.75" x14ac:dyDescent="0.25">
      <c r="A29" s="117" t="s">
        <v>54</v>
      </c>
      <c r="B29" s="118">
        <v>2451</v>
      </c>
      <c r="C29" s="118">
        <v>3021</v>
      </c>
      <c r="D29" s="118">
        <v>2867</v>
      </c>
      <c r="E29" s="118">
        <f t="shared" si="0"/>
        <v>8339</v>
      </c>
      <c r="F29">
        <v>2060</v>
      </c>
      <c r="G29">
        <v>2993</v>
      </c>
    </row>
    <row r="30" spans="1:7" ht="15.75" x14ac:dyDescent="0.25">
      <c r="A30" s="117" t="s">
        <v>12</v>
      </c>
      <c r="B30" s="118">
        <v>2283</v>
      </c>
      <c r="C30" s="118">
        <v>2941</v>
      </c>
      <c r="D30" s="118">
        <v>2747</v>
      </c>
      <c r="E30" s="118">
        <f t="shared" si="0"/>
        <v>7971</v>
      </c>
      <c r="F30">
        <v>2246</v>
      </c>
      <c r="G30">
        <v>3806</v>
      </c>
    </row>
    <row r="31" spans="1:7" ht="15.75" x14ac:dyDescent="0.25">
      <c r="A31" s="117" t="s">
        <v>68</v>
      </c>
      <c r="B31" s="118">
        <v>1795</v>
      </c>
      <c r="C31" s="118">
        <v>2688</v>
      </c>
      <c r="D31" s="118">
        <v>2747</v>
      </c>
      <c r="E31" s="118">
        <f t="shared" si="0"/>
        <v>7230</v>
      </c>
      <c r="F31">
        <v>1031</v>
      </c>
      <c r="G31">
        <v>2510</v>
      </c>
    </row>
    <row r="32" spans="1:7" ht="15.75" x14ac:dyDescent="0.25">
      <c r="A32" s="117" t="s">
        <v>63</v>
      </c>
      <c r="B32" s="118">
        <v>1595</v>
      </c>
      <c r="C32" s="118">
        <v>2528</v>
      </c>
      <c r="D32" s="118">
        <v>2638</v>
      </c>
      <c r="E32" s="118">
        <f t="shared" si="0"/>
        <v>6761</v>
      </c>
      <c r="F32">
        <v>726</v>
      </c>
      <c r="G32">
        <v>1396</v>
      </c>
    </row>
    <row r="33" spans="1:7" ht="15.75" x14ac:dyDescent="0.25">
      <c r="A33" s="117" t="s">
        <v>71</v>
      </c>
      <c r="B33" s="118">
        <v>1396</v>
      </c>
      <c r="C33" s="118">
        <v>1616</v>
      </c>
      <c r="D33" s="118">
        <v>2004</v>
      </c>
      <c r="E33" s="118">
        <f t="shared" si="0"/>
        <v>5016</v>
      </c>
      <c r="F33">
        <v>955</v>
      </c>
      <c r="G33">
        <v>1595</v>
      </c>
    </row>
    <row r="34" spans="1:7" ht="15.75" x14ac:dyDescent="0.25">
      <c r="A34" s="117" t="s">
        <v>72</v>
      </c>
      <c r="B34" s="118">
        <v>1309</v>
      </c>
      <c r="C34" s="118">
        <v>1326</v>
      </c>
      <c r="D34" s="118">
        <v>1671</v>
      </c>
      <c r="E34" s="118">
        <f t="shared" si="0"/>
        <v>4306</v>
      </c>
      <c r="F34">
        <v>97</v>
      </c>
      <c r="G34">
        <v>337</v>
      </c>
    </row>
    <row r="35" spans="1:7" ht="15.75" x14ac:dyDescent="0.25">
      <c r="A35" s="117" t="s">
        <v>58</v>
      </c>
      <c r="B35" s="118">
        <v>966</v>
      </c>
      <c r="C35" s="118">
        <v>1046</v>
      </c>
      <c r="D35" s="118">
        <v>1387</v>
      </c>
      <c r="E35" s="118">
        <f t="shared" si="0"/>
        <v>3399</v>
      </c>
      <c r="F35">
        <v>556</v>
      </c>
      <c r="G35">
        <v>966</v>
      </c>
    </row>
    <row r="36" spans="1:7" ht="15.75" x14ac:dyDescent="0.25">
      <c r="A36" s="117" t="s">
        <v>62</v>
      </c>
      <c r="B36" s="118">
        <v>853</v>
      </c>
      <c r="C36" s="118">
        <v>989</v>
      </c>
      <c r="D36" s="118">
        <v>1217</v>
      </c>
      <c r="E36" s="118">
        <f t="shared" si="0"/>
        <v>3059</v>
      </c>
      <c r="F36">
        <v>276</v>
      </c>
      <c r="G36">
        <v>312</v>
      </c>
    </row>
    <row r="37" spans="1:7" ht="15.75" x14ac:dyDescent="0.25">
      <c r="A37" s="117" t="s">
        <v>51</v>
      </c>
      <c r="B37" s="118">
        <v>553</v>
      </c>
      <c r="C37" s="118">
        <v>867</v>
      </c>
      <c r="D37" s="118">
        <v>1040</v>
      </c>
      <c r="E37" s="118">
        <f t="shared" si="0"/>
        <v>2460</v>
      </c>
      <c r="F37">
        <v>306</v>
      </c>
      <c r="G37">
        <v>334</v>
      </c>
    </row>
    <row r="38" spans="1:7" ht="15.75" x14ac:dyDescent="0.25">
      <c r="A38" s="117" t="s">
        <v>135</v>
      </c>
      <c r="B38" s="118">
        <v>337</v>
      </c>
      <c r="C38" s="118">
        <v>835</v>
      </c>
      <c r="D38" s="118">
        <v>766</v>
      </c>
      <c r="E38" s="118">
        <f t="shared" si="0"/>
        <v>1938</v>
      </c>
      <c r="F38">
        <v>271</v>
      </c>
      <c r="G38">
        <v>3327</v>
      </c>
    </row>
    <row r="39" spans="1:7" ht="15.75" x14ac:dyDescent="0.25">
      <c r="A39" s="117" t="s">
        <v>66</v>
      </c>
      <c r="B39" s="118">
        <v>334</v>
      </c>
      <c r="C39" s="118">
        <v>605</v>
      </c>
      <c r="D39" s="118">
        <v>661</v>
      </c>
      <c r="E39" s="118">
        <f t="shared" si="0"/>
        <v>1600</v>
      </c>
      <c r="F39">
        <v>286</v>
      </c>
      <c r="G39">
        <v>553</v>
      </c>
    </row>
    <row r="40" spans="1:7" ht="15.75" x14ac:dyDescent="0.25">
      <c r="A40" s="117" t="s">
        <v>69</v>
      </c>
      <c r="B40" s="118">
        <v>312</v>
      </c>
      <c r="C40" s="118">
        <v>389</v>
      </c>
      <c r="D40" s="118">
        <v>642</v>
      </c>
      <c r="E40" s="118">
        <f t="shared" si="0"/>
        <v>1343</v>
      </c>
      <c r="F40">
        <v>644</v>
      </c>
      <c r="G40">
        <v>1309</v>
      </c>
    </row>
    <row r="41" spans="1:7" ht="16.5" thickBot="1" x14ac:dyDescent="0.3">
      <c r="A41" s="138" t="s">
        <v>8</v>
      </c>
      <c r="B41" s="137">
        <f>SUM(B18:B40)</f>
        <v>118633</v>
      </c>
      <c r="C41" s="137">
        <f>SUM(C18:C40)</f>
        <v>130030</v>
      </c>
      <c r="D41" s="137">
        <f>SUM(D18:D40)</f>
        <v>159251</v>
      </c>
      <c r="E41" s="120">
        <f>SUM(E18:E40)</f>
        <v>407914</v>
      </c>
    </row>
    <row r="42" spans="1:7" ht="15.75" x14ac:dyDescent="0.25">
      <c r="A42" s="15" t="s">
        <v>9</v>
      </c>
      <c r="B42" s="15"/>
      <c r="C42" s="15"/>
      <c r="D42" s="15"/>
      <c r="E42" s="16"/>
    </row>
    <row r="44" spans="1:7" x14ac:dyDescent="0.25">
      <c r="E44" s="47"/>
    </row>
  </sheetData>
  <autoFilter ref="A17:E42"/>
  <sortState ref="A18:E40">
    <sortCondition descending="1" ref="E18:E40"/>
  </sortState>
  <mergeCells count="2">
    <mergeCell ref="A15:E15"/>
    <mergeCell ref="A16:E16"/>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2:O20"/>
  <sheetViews>
    <sheetView showGridLines="0" topLeftCell="G13" zoomScale="87" zoomScaleNormal="87" workbookViewId="0">
      <selection activeCell="I4" sqref="I4"/>
    </sheetView>
  </sheetViews>
  <sheetFormatPr baseColWidth="10" defaultColWidth="11.5703125" defaultRowHeight="15" x14ac:dyDescent="0.25"/>
  <cols>
    <col min="1" max="1" width="52.7109375" customWidth="1"/>
    <col min="2" max="2" width="14.140625" style="130" hidden="1" customWidth="1"/>
    <col min="3" max="3" width="14.28515625" style="130" hidden="1" customWidth="1"/>
    <col min="4" max="4" width="11.85546875" style="130" hidden="1" customWidth="1"/>
    <col min="5" max="5" width="10.140625" bestFit="1" customWidth="1"/>
    <col min="6" max="6" width="16.5703125" customWidth="1"/>
    <col min="9" max="9" width="51.28515625" bestFit="1" customWidth="1"/>
    <col min="10" max="10" width="19.28515625" bestFit="1" customWidth="1"/>
    <col min="11" max="11" width="9.140625" customWidth="1"/>
  </cols>
  <sheetData>
    <row r="2" spans="1:15" s="57" customFormat="1" x14ac:dyDescent="0.25">
      <c r="B2" s="130"/>
      <c r="C2" s="130"/>
      <c r="D2" s="130"/>
    </row>
    <row r="3" spans="1:15" s="57" customFormat="1" x14ac:dyDescent="0.25">
      <c r="B3" s="130"/>
      <c r="C3" s="130"/>
      <c r="D3" s="130"/>
    </row>
    <row r="4" spans="1:15" s="57" customFormat="1" x14ac:dyDescent="0.25">
      <c r="B4" s="130"/>
      <c r="C4" s="130"/>
      <c r="D4" s="130"/>
    </row>
    <row r="5" spans="1:15" s="57" customFormat="1" x14ac:dyDescent="0.25">
      <c r="B5" s="130"/>
      <c r="C5" s="130"/>
      <c r="D5" s="130"/>
    </row>
    <row r="6" spans="1:15" s="57" customFormat="1" x14ac:dyDescent="0.25">
      <c r="B6" s="130"/>
      <c r="C6" s="130"/>
      <c r="D6" s="130"/>
    </row>
    <row r="10" spans="1:15" x14ac:dyDescent="0.25">
      <c r="I10" s="2" t="s">
        <v>13</v>
      </c>
      <c r="J10" s="2" t="s">
        <v>14</v>
      </c>
      <c r="K10" s="2" t="s">
        <v>15</v>
      </c>
      <c r="L10" s="2" t="s">
        <v>16</v>
      </c>
      <c r="M10" s="2" t="s">
        <v>17</v>
      </c>
      <c r="N10" s="2" t="s">
        <v>18</v>
      </c>
      <c r="O10" s="2" t="s">
        <v>19</v>
      </c>
    </row>
    <row r="11" spans="1:15" ht="51" customHeight="1" x14ac:dyDescent="0.25">
      <c r="I11" s="3" t="s">
        <v>6</v>
      </c>
      <c r="J11" s="19">
        <v>0.46850000000000003</v>
      </c>
      <c r="K11" s="20">
        <v>0.05</v>
      </c>
      <c r="L11" s="20">
        <v>0.25</v>
      </c>
      <c r="M11" s="19">
        <f>+J11</f>
        <v>0.46850000000000003</v>
      </c>
      <c r="N11" s="19">
        <f>1-M11</f>
        <v>0.53149999999999997</v>
      </c>
      <c r="O11" s="20">
        <f>+K11</f>
        <v>0.05</v>
      </c>
    </row>
    <row r="12" spans="1:15" ht="18.75" x14ac:dyDescent="0.25">
      <c r="A12" s="164" t="s">
        <v>20</v>
      </c>
      <c r="B12" s="165"/>
      <c r="C12" s="165"/>
      <c r="D12" s="165"/>
      <c r="E12" s="165"/>
      <c r="F12" s="166"/>
      <c r="I12" s="3" t="s">
        <v>2</v>
      </c>
      <c r="J12" s="19">
        <v>0.20630000000000001</v>
      </c>
      <c r="K12" s="20">
        <v>0.05</v>
      </c>
      <c r="L12" s="20">
        <v>0.25</v>
      </c>
      <c r="M12" s="19">
        <f>+J12</f>
        <v>0.20630000000000001</v>
      </c>
      <c r="N12" s="19">
        <f>1-M12</f>
        <v>0.79369999999999996</v>
      </c>
      <c r="O12" s="20">
        <f>+K12</f>
        <v>0.05</v>
      </c>
    </row>
    <row r="13" spans="1:15" ht="18.75" x14ac:dyDescent="0.25">
      <c r="A13" s="167" t="s">
        <v>146</v>
      </c>
      <c r="B13" s="168"/>
      <c r="C13" s="168"/>
      <c r="D13" s="168"/>
      <c r="E13" s="168"/>
      <c r="F13" s="169"/>
      <c r="I13" s="3" t="s">
        <v>7</v>
      </c>
      <c r="J13" s="19">
        <v>1.1999999999999999E-3</v>
      </c>
      <c r="K13" s="20">
        <v>0.05</v>
      </c>
      <c r="L13" s="20">
        <v>0.25</v>
      </c>
      <c r="M13" s="19">
        <f>+J13</f>
        <v>1.1999999999999999E-3</v>
      </c>
      <c r="N13" s="19">
        <f>1-M13</f>
        <v>0.99880000000000002</v>
      </c>
      <c r="O13" s="20">
        <f>+K13</f>
        <v>0.05</v>
      </c>
    </row>
    <row r="14" spans="1:15" ht="15.75" x14ac:dyDescent="0.25">
      <c r="A14" s="6" t="s">
        <v>3</v>
      </c>
      <c r="B14" s="133" t="s">
        <v>147</v>
      </c>
      <c r="C14" s="133" t="s">
        <v>149</v>
      </c>
      <c r="D14" s="133" t="s">
        <v>148</v>
      </c>
      <c r="E14" s="7" t="s">
        <v>4</v>
      </c>
      <c r="F14" s="8" t="s">
        <v>5</v>
      </c>
      <c r="I14" s="2"/>
      <c r="J14" s="2"/>
    </row>
    <row r="15" spans="1:15" ht="15.75" x14ac:dyDescent="0.25">
      <c r="A15" s="9" t="s">
        <v>1</v>
      </c>
      <c r="B15" s="12">
        <v>902</v>
      </c>
      <c r="C15" s="12">
        <v>926</v>
      </c>
      <c r="D15" s="12">
        <v>935</v>
      </c>
      <c r="E15" s="12">
        <f>+B15+C15+D15</f>
        <v>2763</v>
      </c>
      <c r="F15" s="11">
        <f>+E15/E19</f>
        <v>0.44229230030414601</v>
      </c>
    </row>
    <row r="16" spans="1:15" ht="15.75" x14ac:dyDescent="0.25">
      <c r="A16" s="9" t="s">
        <v>2</v>
      </c>
      <c r="B16" s="10">
        <v>617</v>
      </c>
      <c r="C16" s="10">
        <v>619</v>
      </c>
      <c r="D16" s="10">
        <v>753</v>
      </c>
      <c r="E16" s="12">
        <f>+B16+C16+D16</f>
        <v>1989</v>
      </c>
      <c r="F16" s="11">
        <f>+E16/E19</f>
        <v>0.31839282855770767</v>
      </c>
    </row>
    <row r="17" spans="1:6" ht="15.75" x14ac:dyDescent="0.25">
      <c r="A17" s="9" t="s">
        <v>6</v>
      </c>
      <c r="B17" s="10">
        <v>416</v>
      </c>
      <c r="C17" s="10">
        <v>481</v>
      </c>
      <c r="D17" s="10">
        <v>540</v>
      </c>
      <c r="E17" s="12">
        <f t="shared" ref="E17:E18" si="0">+B17+C17+D17</f>
        <v>1437</v>
      </c>
      <c r="F17" s="11">
        <f>+E17/E19</f>
        <v>0.23003041459900753</v>
      </c>
    </row>
    <row r="18" spans="1:6" ht="15.75" x14ac:dyDescent="0.25">
      <c r="A18" s="9" t="s">
        <v>7</v>
      </c>
      <c r="B18" s="45">
        <v>9</v>
      </c>
      <c r="C18" s="45">
        <v>24</v>
      </c>
      <c r="D18" s="45">
        <v>25</v>
      </c>
      <c r="E18" s="12">
        <f t="shared" si="0"/>
        <v>58</v>
      </c>
      <c r="F18" s="11">
        <f>+E18/E19</f>
        <v>9.2844565391387874E-3</v>
      </c>
    </row>
    <row r="19" spans="1:6" ht="15.75" x14ac:dyDescent="0.25">
      <c r="A19" s="6" t="s">
        <v>8</v>
      </c>
      <c r="B19" s="13">
        <f>SUM(B15:B18)</f>
        <v>1944</v>
      </c>
      <c r="C19" s="13">
        <f>SUM(C15:C18)</f>
        <v>2050</v>
      </c>
      <c r="D19" s="13">
        <f>SUM(D15:D18)</f>
        <v>2253</v>
      </c>
      <c r="E19" s="13">
        <f>SUM(E15:E18)</f>
        <v>6247</v>
      </c>
      <c r="F19" s="14">
        <f>SUM(F15:F18)</f>
        <v>1</v>
      </c>
    </row>
    <row r="20" spans="1:6" ht="15.75" x14ac:dyDescent="0.25">
      <c r="A20" s="15" t="s">
        <v>9</v>
      </c>
      <c r="B20" s="15"/>
      <c r="C20" s="15"/>
      <c r="D20" s="15"/>
      <c r="E20" s="16"/>
      <c r="F20" s="16"/>
    </row>
  </sheetData>
  <sortState ref="A10:E13">
    <sortCondition descending="1" ref="E10:E13"/>
  </sortState>
  <mergeCells count="2">
    <mergeCell ref="A12:F12"/>
    <mergeCell ref="A13:F1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42"/>
  <sheetViews>
    <sheetView showGridLines="0" topLeftCell="E25" zoomScale="90" zoomScaleNormal="90" workbookViewId="0">
      <selection activeCell="U15" sqref="U15"/>
    </sheetView>
  </sheetViews>
  <sheetFormatPr baseColWidth="10" defaultColWidth="11.5703125" defaultRowHeight="15" x14ac:dyDescent="0.25"/>
  <cols>
    <col min="1" max="1" width="55.5703125" customWidth="1"/>
    <col min="2" max="2" width="22.5703125" style="130" hidden="1" customWidth="1"/>
    <col min="3" max="3" width="22.140625" style="130" hidden="1" customWidth="1"/>
    <col min="4" max="4" width="25" style="130" hidden="1" customWidth="1"/>
    <col min="5" max="5" width="14.7109375" customWidth="1"/>
  </cols>
  <sheetData>
    <row r="1" spans="1:5" s="57" customFormat="1" x14ac:dyDescent="0.25">
      <c r="B1" s="130"/>
      <c r="C1" s="130"/>
      <c r="D1" s="130"/>
    </row>
    <row r="2" spans="1:5" s="57" customFormat="1" x14ac:dyDescent="0.25">
      <c r="B2" s="130"/>
      <c r="C2" s="130"/>
      <c r="D2" s="130"/>
    </row>
    <row r="3" spans="1:5" s="57" customFormat="1" x14ac:dyDescent="0.25">
      <c r="B3" s="130"/>
      <c r="C3" s="130"/>
      <c r="D3" s="130"/>
    </row>
    <row r="4" spans="1:5" s="57" customFormat="1" x14ac:dyDescent="0.25">
      <c r="B4" s="130"/>
      <c r="C4" s="130"/>
      <c r="D4" s="130"/>
    </row>
    <row r="5" spans="1:5" s="57" customFormat="1" x14ac:dyDescent="0.25">
      <c r="B5" s="130"/>
      <c r="C5" s="130"/>
      <c r="D5" s="130"/>
    </row>
    <row r="6" spans="1:5" s="57" customFormat="1" x14ac:dyDescent="0.25">
      <c r="B6" s="130"/>
      <c r="C6" s="130"/>
      <c r="D6" s="130"/>
    </row>
    <row r="13" spans="1:5" ht="41.25" customHeight="1" x14ac:dyDescent="0.25"/>
    <row r="14" spans="1:5" ht="18.75" x14ac:dyDescent="0.3">
      <c r="A14" s="150" t="s">
        <v>74</v>
      </c>
      <c r="B14" s="150"/>
      <c r="C14" s="150"/>
      <c r="D14" s="150"/>
      <c r="E14" s="150"/>
    </row>
    <row r="15" spans="1:5" ht="18.75" x14ac:dyDescent="0.25">
      <c r="A15" s="151" t="s">
        <v>146</v>
      </c>
      <c r="B15" s="152"/>
      <c r="C15" s="152"/>
      <c r="D15" s="152"/>
      <c r="E15" s="153"/>
    </row>
    <row r="16" spans="1:5" ht="15.75" x14ac:dyDescent="0.25">
      <c r="A16" s="21" t="s">
        <v>21</v>
      </c>
      <c r="B16" s="139" t="s">
        <v>147</v>
      </c>
      <c r="C16" s="139" t="s">
        <v>149</v>
      </c>
      <c r="D16" s="139" t="s">
        <v>148</v>
      </c>
      <c r="E16" s="22" t="s">
        <v>4</v>
      </c>
    </row>
    <row r="17" spans="1:6" ht="15.75" x14ac:dyDescent="0.25">
      <c r="A17" s="17" t="s">
        <v>103</v>
      </c>
      <c r="B17" s="12">
        <v>977</v>
      </c>
      <c r="C17" s="12">
        <v>1089</v>
      </c>
      <c r="D17" s="12">
        <v>1183</v>
      </c>
      <c r="E17" s="12">
        <f>+B17+C17+D17</f>
        <v>3249</v>
      </c>
    </row>
    <row r="18" spans="1:6" ht="15.75" x14ac:dyDescent="0.25">
      <c r="A18" s="18" t="s">
        <v>52</v>
      </c>
      <c r="B18" s="40">
        <v>141</v>
      </c>
      <c r="C18" s="40">
        <v>134</v>
      </c>
      <c r="D18" s="40">
        <v>131</v>
      </c>
      <c r="E18" s="12">
        <f t="shared" ref="E18:E39" si="0">+B18+C18+D18</f>
        <v>406</v>
      </c>
    </row>
    <row r="19" spans="1:6" ht="15.75" x14ac:dyDescent="0.25">
      <c r="A19" s="18" t="s">
        <v>59</v>
      </c>
      <c r="B19" s="40">
        <v>140</v>
      </c>
      <c r="C19" s="12">
        <v>118</v>
      </c>
      <c r="D19" s="40">
        <v>129</v>
      </c>
      <c r="E19" s="12">
        <f t="shared" si="0"/>
        <v>387</v>
      </c>
    </row>
    <row r="20" spans="1:6" ht="15.75" x14ac:dyDescent="0.25">
      <c r="A20" s="123" t="s">
        <v>67</v>
      </c>
      <c r="B20" s="12">
        <v>108</v>
      </c>
      <c r="C20" s="40">
        <v>99</v>
      </c>
      <c r="D20" s="12">
        <v>127</v>
      </c>
      <c r="E20" s="12">
        <f t="shared" si="0"/>
        <v>334</v>
      </c>
    </row>
    <row r="21" spans="1:6" ht="15.75" x14ac:dyDescent="0.25">
      <c r="A21" s="18" t="s">
        <v>60</v>
      </c>
      <c r="B21" s="40">
        <v>80</v>
      </c>
      <c r="C21" s="12">
        <v>97</v>
      </c>
      <c r="D21" s="40">
        <v>88</v>
      </c>
      <c r="E21" s="12">
        <f t="shared" si="0"/>
        <v>265</v>
      </c>
    </row>
    <row r="22" spans="1:6" ht="15.75" x14ac:dyDescent="0.25">
      <c r="A22" s="17" t="s">
        <v>53</v>
      </c>
      <c r="B22" s="40">
        <v>71</v>
      </c>
      <c r="C22" s="10">
        <v>78</v>
      </c>
      <c r="D22" s="40">
        <v>80</v>
      </c>
      <c r="E22" s="12">
        <f t="shared" si="0"/>
        <v>229</v>
      </c>
    </row>
    <row r="23" spans="1:6" ht="15.75" x14ac:dyDescent="0.25">
      <c r="A23" s="17" t="s">
        <v>56</v>
      </c>
      <c r="B23" s="40">
        <v>65</v>
      </c>
      <c r="C23" s="12">
        <v>61</v>
      </c>
      <c r="D23" s="10">
        <v>77</v>
      </c>
      <c r="E23" s="12">
        <f t="shared" si="0"/>
        <v>203</v>
      </c>
    </row>
    <row r="24" spans="1:6" ht="15.75" customHeight="1" x14ac:dyDescent="0.25">
      <c r="A24" s="17" t="s">
        <v>55</v>
      </c>
      <c r="B24" s="12">
        <v>64</v>
      </c>
      <c r="C24" s="40">
        <v>53</v>
      </c>
      <c r="D24" s="40">
        <v>74</v>
      </c>
      <c r="E24" s="12">
        <f t="shared" si="0"/>
        <v>191</v>
      </c>
    </row>
    <row r="25" spans="1:6" ht="15.75" customHeight="1" x14ac:dyDescent="0.25">
      <c r="A25" s="17" t="s">
        <v>65</v>
      </c>
      <c r="B25" s="40">
        <v>62</v>
      </c>
      <c r="C25" s="40">
        <v>48</v>
      </c>
      <c r="D25" s="40">
        <v>57</v>
      </c>
      <c r="E25" s="12">
        <f t="shared" si="0"/>
        <v>167</v>
      </c>
    </row>
    <row r="26" spans="1:6" ht="15.75" customHeight="1" x14ac:dyDescent="0.25">
      <c r="A26" s="17" t="s">
        <v>54</v>
      </c>
      <c r="B26" s="40">
        <v>39</v>
      </c>
      <c r="C26" s="40">
        <v>39</v>
      </c>
      <c r="D26" s="40">
        <v>55</v>
      </c>
      <c r="E26" s="12">
        <f t="shared" si="0"/>
        <v>133</v>
      </c>
    </row>
    <row r="27" spans="1:6" ht="15.75" customHeight="1" x14ac:dyDescent="0.25">
      <c r="A27" s="17" t="s">
        <v>64</v>
      </c>
      <c r="B27" s="40">
        <v>35</v>
      </c>
      <c r="C27" s="40">
        <v>38</v>
      </c>
      <c r="D27" s="12">
        <v>52</v>
      </c>
      <c r="E27" s="12">
        <f t="shared" si="0"/>
        <v>125</v>
      </c>
    </row>
    <row r="28" spans="1:6" ht="15.75" customHeight="1" x14ac:dyDescent="0.25">
      <c r="A28" s="17" t="s">
        <v>68</v>
      </c>
      <c r="B28" s="10">
        <v>35</v>
      </c>
      <c r="C28" s="40">
        <v>36</v>
      </c>
      <c r="D28" s="40">
        <v>40</v>
      </c>
      <c r="E28" s="12">
        <f t="shared" si="0"/>
        <v>111</v>
      </c>
    </row>
    <row r="29" spans="1:6" ht="15.75" customHeight="1" x14ac:dyDescent="0.25">
      <c r="A29" s="17" t="s">
        <v>63</v>
      </c>
      <c r="B29" s="12">
        <v>27</v>
      </c>
      <c r="C29" s="10">
        <v>32</v>
      </c>
      <c r="D29" s="40">
        <v>36</v>
      </c>
      <c r="E29" s="12">
        <f t="shared" si="0"/>
        <v>95</v>
      </c>
    </row>
    <row r="30" spans="1:6" ht="15.75" customHeight="1" x14ac:dyDescent="0.25">
      <c r="A30" s="17" t="s">
        <v>57</v>
      </c>
      <c r="B30" s="40">
        <v>25</v>
      </c>
      <c r="C30" s="40">
        <v>32</v>
      </c>
      <c r="D30" s="40">
        <v>33</v>
      </c>
      <c r="E30" s="12">
        <f t="shared" si="0"/>
        <v>90</v>
      </c>
    </row>
    <row r="31" spans="1:6" ht="15.75" customHeight="1" x14ac:dyDescent="0.25">
      <c r="A31" s="17" t="s">
        <v>12</v>
      </c>
      <c r="B31" s="40">
        <v>20</v>
      </c>
      <c r="C31" s="40">
        <v>24</v>
      </c>
      <c r="D31" s="10">
        <v>17</v>
      </c>
      <c r="E31" s="12">
        <f t="shared" si="0"/>
        <v>61</v>
      </c>
    </row>
    <row r="32" spans="1:6" ht="15.75" customHeight="1" x14ac:dyDescent="0.25">
      <c r="A32" s="18" t="s">
        <v>62</v>
      </c>
      <c r="B32" s="40">
        <v>17</v>
      </c>
      <c r="C32" s="40">
        <v>22</v>
      </c>
      <c r="D32" s="40">
        <v>17</v>
      </c>
      <c r="E32" s="12">
        <f t="shared" si="0"/>
        <v>56</v>
      </c>
      <c r="F32" s="61"/>
    </row>
    <row r="33" spans="1:5" ht="15.75" customHeight="1" x14ac:dyDescent="0.25">
      <c r="A33" s="17" t="s">
        <v>61</v>
      </c>
      <c r="B33" s="40">
        <v>10</v>
      </c>
      <c r="C33" s="40">
        <v>18</v>
      </c>
      <c r="D33" s="40">
        <v>14</v>
      </c>
      <c r="E33" s="12">
        <f t="shared" si="0"/>
        <v>42</v>
      </c>
    </row>
    <row r="34" spans="1:5" ht="15.75" customHeight="1" x14ac:dyDescent="0.25">
      <c r="A34" s="17" t="s">
        <v>51</v>
      </c>
      <c r="B34" s="40">
        <v>8</v>
      </c>
      <c r="C34" s="40">
        <v>12</v>
      </c>
      <c r="D34" s="12">
        <v>12</v>
      </c>
      <c r="E34" s="12">
        <f t="shared" si="0"/>
        <v>32</v>
      </c>
    </row>
    <row r="35" spans="1:5" ht="15.75" customHeight="1" x14ac:dyDescent="0.25">
      <c r="A35" s="17" t="s">
        <v>70</v>
      </c>
      <c r="B35" s="40">
        <v>8</v>
      </c>
      <c r="C35" s="40">
        <v>8</v>
      </c>
      <c r="D35" s="40">
        <v>12</v>
      </c>
      <c r="E35" s="12">
        <f t="shared" si="0"/>
        <v>28</v>
      </c>
    </row>
    <row r="36" spans="1:5" ht="15.75" customHeight="1" x14ac:dyDescent="0.25">
      <c r="A36" s="17" t="s">
        <v>66</v>
      </c>
      <c r="B36" s="12">
        <v>7</v>
      </c>
      <c r="C36" s="12">
        <v>5</v>
      </c>
      <c r="D36" s="40">
        <v>8</v>
      </c>
      <c r="E36" s="12">
        <f t="shared" si="0"/>
        <v>20</v>
      </c>
    </row>
    <row r="37" spans="1:5" ht="15.75" customHeight="1" x14ac:dyDescent="0.25">
      <c r="A37" s="17" t="s">
        <v>69</v>
      </c>
      <c r="B37" s="10">
        <v>3</v>
      </c>
      <c r="C37" s="40">
        <v>3</v>
      </c>
      <c r="D37" s="40">
        <v>8</v>
      </c>
      <c r="E37" s="12">
        <f t="shared" si="0"/>
        <v>14</v>
      </c>
    </row>
    <row r="38" spans="1:5" ht="15.75" customHeight="1" x14ac:dyDescent="0.25">
      <c r="A38" s="17" t="s">
        <v>58</v>
      </c>
      <c r="B38" s="40">
        <v>1</v>
      </c>
      <c r="C38" s="40">
        <v>3</v>
      </c>
      <c r="D38" s="40">
        <v>2</v>
      </c>
      <c r="E38" s="12">
        <f t="shared" si="0"/>
        <v>6</v>
      </c>
    </row>
    <row r="39" spans="1:5" ht="15.75" customHeight="1" x14ac:dyDescent="0.25">
      <c r="A39" s="17" t="s">
        <v>135</v>
      </c>
      <c r="B39" s="40">
        <v>1</v>
      </c>
      <c r="C39" s="40">
        <v>1</v>
      </c>
      <c r="D39" s="12">
        <v>1</v>
      </c>
      <c r="E39" s="12">
        <f t="shared" si="0"/>
        <v>3</v>
      </c>
    </row>
    <row r="40" spans="1:5" ht="15.75" x14ac:dyDescent="0.25">
      <c r="A40" s="24" t="s">
        <v>8</v>
      </c>
      <c r="B40" s="25">
        <f>SUM(B17:B39)</f>
        <v>1944</v>
      </c>
      <c r="C40" s="25">
        <f>SUM(C17:C39)</f>
        <v>2050</v>
      </c>
      <c r="D40" s="25">
        <f>SUM(D17:D39)</f>
        <v>2253</v>
      </c>
      <c r="E40" s="25">
        <f>SUM(E17:E39)</f>
        <v>6247</v>
      </c>
    </row>
    <row r="41" spans="1:5" ht="15.75" x14ac:dyDescent="0.25">
      <c r="A41" s="15" t="s">
        <v>9</v>
      </c>
      <c r="B41" s="15"/>
      <c r="C41" s="15"/>
      <c r="D41" s="15"/>
      <c r="E41" s="51"/>
    </row>
    <row r="42" spans="1:5" x14ac:dyDescent="0.25">
      <c r="A42" s="170"/>
      <c r="B42" s="170"/>
      <c r="C42" s="170"/>
      <c r="D42" s="170"/>
      <c r="E42" s="170"/>
    </row>
  </sheetData>
  <autoFilter ref="A16:E41"/>
  <sortState ref="A17:E39">
    <sortCondition descending="1" ref="E17:E39"/>
  </sortState>
  <mergeCells count="1">
    <mergeCell ref="A42:E4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2:H112"/>
  <sheetViews>
    <sheetView showGridLines="0" tabSelected="1" topLeftCell="A16" zoomScale="86" zoomScaleNormal="86" workbookViewId="0">
      <selection activeCell="F83" sqref="F83"/>
    </sheetView>
  </sheetViews>
  <sheetFormatPr baseColWidth="10" defaultColWidth="11.42578125" defaultRowHeight="12.75" x14ac:dyDescent="0.2"/>
  <cols>
    <col min="1" max="1" width="5.140625" style="44" customWidth="1"/>
    <col min="2" max="2" width="73.5703125" style="44" customWidth="1"/>
    <col min="3" max="3" width="18.5703125" style="145" hidden="1" customWidth="1"/>
    <col min="4" max="4" width="23.85546875" style="145" hidden="1" customWidth="1"/>
    <col min="5" max="5" width="21.5703125" style="145" hidden="1" customWidth="1"/>
    <col min="6" max="6" width="12.85546875" style="44" customWidth="1"/>
    <col min="7" max="7" width="11.42578125" style="44"/>
    <col min="8" max="8" width="58.85546875" style="44" customWidth="1"/>
    <col min="9" max="9" width="11.42578125" style="44"/>
    <col min="10" max="10" width="63.140625" style="44" customWidth="1"/>
    <col min="11" max="16384" width="11.42578125" style="44"/>
  </cols>
  <sheetData>
    <row r="12" spans="2:6" ht="18.75" x14ac:dyDescent="0.2">
      <c r="B12" s="164" t="s">
        <v>22</v>
      </c>
      <c r="C12" s="165"/>
      <c r="D12" s="165"/>
      <c r="E12" s="165"/>
      <c r="F12" s="166"/>
    </row>
    <row r="13" spans="2:6" ht="15.75" x14ac:dyDescent="0.2">
      <c r="B13" s="171" t="s">
        <v>146</v>
      </c>
      <c r="C13" s="172"/>
      <c r="D13" s="172"/>
      <c r="E13" s="172"/>
      <c r="F13" s="173"/>
    </row>
    <row r="14" spans="2:6" ht="18.75" customHeight="1" x14ac:dyDescent="0.2">
      <c r="B14" s="99" t="s">
        <v>23</v>
      </c>
      <c r="C14" s="131" t="s">
        <v>147</v>
      </c>
      <c r="D14" s="131" t="s">
        <v>150</v>
      </c>
      <c r="E14" s="131" t="s">
        <v>148</v>
      </c>
      <c r="F14" s="133" t="s">
        <v>4</v>
      </c>
    </row>
    <row r="15" spans="2:6" ht="15.75" x14ac:dyDescent="0.2">
      <c r="B15" s="154" t="s">
        <v>165</v>
      </c>
      <c r="C15" s="143">
        <v>348</v>
      </c>
      <c r="D15" s="143">
        <v>277</v>
      </c>
      <c r="E15" s="146">
        <v>344</v>
      </c>
      <c r="F15" s="146">
        <f>+C15+D15+E15</f>
        <v>969</v>
      </c>
    </row>
    <row r="16" spans="2:6" ht="38.25" customHeight="1" x14ac:dyDescent="0.2">
      <c r="B16" s="154" t="s">
        <v>166</v>
      </c>
      <c r="C16" s="143">
        <v>196</v>
      </c>
      <c r="D16" s="143">
        <v>205</v>
      </c>
      <c r="E16" s="146">
        <v>160</v>
      </c>
      <c r="F16" s="146">
        <f t="shared" ref="F16:F25" si="0">+C16+D16+E16</f>
        <v>561</v>
      </c>
    </row>
    <row r="17" spans="2:6" ht="15.75" x14ac:dyDescent="0.2">
      <c r="B17" s="154" t="s">
        <v>167</v>
      </c>
      <c r="C17" s="143">
        <v>156</v>
      </c>
      <c r="D17" s="143">
        <v>150</v>
      </c>
      <c r="E17" s="146">
        <v>172</v>
      </c>
      <c r="F17" s="146">
        <f t="shared" si="0"/>
        <v>478</v>
      </c>
    </row>
    <row r="18" spans="2:6" ht="15.75" x14ac:dyDescent="0.2">
      <c r="B18" s="154" t="s">
        <v>168</v>
      </c>
      <c r="C18" s="143">
        <v>88</v>
      </c>
      <c r="D18" s="143">
        <v>79</v>
      </c>
      <c r="E18" s="146">
        <v>104</v>
      </c>
      <c r="F18" s="146">
        <f t="shared" si="0"/>
        <v>271</v>
      </c>
    </row>
    <row r="19" spans="2:6" ht="15.75" x14ac:dyDescent="0.2">
      <c r="B19" s="154" t="s">
        <v>169</v>
      </c>
      <c r="C19" s="143">
        <v>22</v>
      </c>
      <c r="D19" s="143">
        <v>33</v>
      </c>
      <c r="E19" s="146">
        <v>44</v>
      </c>
      <c r="F19" s="146">
        <f t="shared" si="0"/>
        <v>99</v>
      </c>
    </row>
    <row r="20" spans="2:6" ht="33.75" customHeight="1" x14ac:dyDescent="0.2">
      <c r="B20" s="154" t="s">
        <v>170</v>
      </c>
      <c r="C20" s="143">
        <v>14</v>
      </c>
      <c r="D20" s="143">
        <v>24</v>
      </c>
      <c r="E20" s="146">
        <v>17</v>
      </c>
      <c r="F20" s="146">
        <f t="shared" si="0"/>
        <v>55</v>
      </c>
    </row>
    <row r="21" spans="2:6" ht="15.75" x14ac:dyDescent="0.2">
      <c r="B21" s="154" t="s">
        <v>171</v>
      </c>
      <c r="C21" s="143"/>
      <c r="D21" s="143">
        <v>13</v>
      </c>
      <c r="E21" s="146"/>
      <c r="F21" s="146">
        <f t="shared" si="0"/>
        <v>13</v>
      </c>
    </row>
    <row r="22" spans="2:6" ht="15.75" x14ac:dyDescent="0.2">
      <c r="B22" s="154" t="s">
        <v>157</v>
      </c>
      <c r="C22" s="143">
        <v>10</v>
      </c>
      <c r="D22" s="143"/>
      <c r="E22" s="146"/>
      <c r="F22" s="146">
        <f t="shared" si="0"/>
        <v>10</v>
      </c>
    </row>
    <row r="23" spans="2:6" ht="15.75" x14ac:dyDescent="0.2">
      <c r="B23" s="154" t="s">
        <v>136</v>
      </c>
      <c r="C23" s="143">
        <v>21</v>
      </c>
      <c r="D23" s="143">
        <v>85</v>
      </c>
      <c r="E23" s="146">
        <v>13</v>
      </c>
      <c r="F23" s="146">
        <f t="shared" si="0"/>
        <v>119</v>
      </c>
    </row>
    <row r="24" spans="2:6" ht="15.75" x14ac:dyDescent="0.2">
      <c r="B24" s="155" t="s">
        <v>172</v>
      </c>
      <c r="C24" s="143"/>
      <c r="D24" s="143">
        <v>12</v>
      </c>
      <c r="E24" s="146"/>
      <c r="F24" s="146">
        <f t="shared" si="0"/>
        <v>12</v>
      </c>
    </row>
    <row r="25" spans="2:6" ht="15.75" x14ac:dyDescent="0.2">
      <c r="B25" s="154" t="s">
        <v>137</v>
      </c>
      <c r="C25" s="143">
        <v>47</v>
      </c>
      <c r="D25" s="143">
        <v>48</v>
      </c>
      <c r="E25" s="146">
        <v>81</v>
      </c>
      <c r="F25" s="146">
        <f t="shared" si="0"/>
        <v>176</v>
      </c>
    </row>
    <row r="26" spans="2:6" ht="15.75" x14ac:dyDescent="0.2">
      <c r="B26" s="101" t="s">
        <v>24</v>
      </c>
      <c r="C26" s="133">
        <f>SUM(C15:C25)</f>
        <v>902</v>
      </c>
      <c r="D26" s="133">
        <f>SUM(D15:D25)</f>
        <v>926</v>
      </c>
      <c r="E26" s="148">
        <f>SUM(E15:E25)</f>
        <v>935</v>
      </c>
      <c r="F26" s="148">
        <f>SUM(F15:F25)</f>
        <v>2763</v>
      </c>
    </row>
    <row r="27" spans="2:6" ht="18.75" x14ac:dyDescent="0.2">
      <c r="B27" s="164" t="s">
        <v>22</v>
      </c>
      <c r="C27" s="165"/>
      <c r="D27" s="165"/>
      <c r="E27" s="165"/>
      <c r="F27" s="166"/>
    </row>
    <row r="28" spans="2:6" ht="15.75" x14ac:dyDescent="0.2">
      <c r="B28" s="171" t="s">
        <v>146</v>
      </c>
      <c r="C28" s="172"/>
      <c r="D28" s="172"/>
      <c r="E28" s="172"/>
      <c r="F28" s="173"/>
    </row>
    <row r="29" spans="2:6" ht="15" customHeight="1" x14ac:dyDescent="0.2">
      <c r="B29" s="102" t="s">
        <v>2</v>
      </c>
      <c r="C29" s="131" t="s">
        <v>147</v>
      </c>
      <c r="D29" s="131" t="s">
        <v>150</v>
      </c>
      <c r="E29" s="131" t="s">
        <v>148</v>
      </c>
      <c r="F29" s="133" t="s">
        <v>31</v>
      </c>
    </row>
    <row r="30" spans="2:6" ht="15.75" x14ac:dyDescent="0.2">
      <c r="B30" s="100" t="s">
        <v>173</v>
      </c>
      <c r="C30" s="143">
        <v>70</v>
      </c>
      <c r="D30" s="143">
        <v>64</v>
      </c>
      <c r="E30" s="143">
        <v>106</v>
      </c>
      <c r="F30" s="146">
        <f>+C30+D30+E30</f>
        <v>240</v>
      </c>
    </row>
    <row r="31" spans="2:6" ht="15.75" x14ac:dyDescent="0.2">
      <c r="B31" s="100" t="s">
        <v>174</v>
      </c>
      <c r="C31" s="143">
        <v>66</v>
      </c>
      <c r="D31" s="143">
        <v>49</v>
      </c>
      <c r="E31" s="143">
        <v>26</v>
      </c>
      <c r="F31" s="146">
        <f t="shared" ref="F31:F49" si="1">+C31+D31+E31</f>
        <v>141</v>
      </c>
    </row>
    <row r="32" spans="2:6" ht="31.5" x14ac:dyDescent="0.2">
      <c r="B32" s="100" t="s">
        <v>175</v>
      </c>
      <c r="C32" s="143">
        <v>53</v>
      </c>
      <c r="D32" s="143">
        <v>69</v>
      </c>
      <c r="E32" s="143"/>
      <c r="F32" s="146">
        <f t="shared" si="1"/>
        <v>122</v>
      </c>
    </row>
    <row r="33" spans="2:6" ht="15.75" x14ac:dyDescent="0.2">
      <c r="B33" s="100" t="s">
        <v>176</v>
      </c>
      <c r="C33" s="143">
        <v>51</v>
      </c>
      <c r="D33" s="143">
        <v>74</v>
      </c>
      <c r="E33" s="143">
        <v>70</v>
      </c>
      <c r="F33" s="146">
        <f t="shared" si="1"/>
        <v>195</v>
      </c>
    </row>
    <row r="34" spans="2:6" ht="15.75" x14ac:dyDescent="0.2">
      <c r="B34" s="100" t="s">
        <v>177</v>
      </c>
      <c r="C34" s="143">
        <v>26</v>
      </c>
      <c r="D34" s="143">
        <v>16</v>
      </c>
      <c r="E34" s="143">
        <v>17</v>
      </c>
      <c r="F34" s="146">
        <f t="shared" si="1"/>
        <v>59</v>
      </c>
    </row>
    <row r="35" spans="2:6" ht="31.5" x14ac:dyDescent="0.2">
      <c r="B35" s="100" t="s">
        <v>178</v>
      </c>
      <c r="C35" s="143">
        <v>25</v>
      </c>
      <c r="D35" s="143">
        <v>23</v>
      </c>
      <c r="E35" s="143">
        <v>25</v>
      </c>
      <c r="F35" s="146">
        <f t="shared" si="1"/>
        <v>73</v>
      </c>
    </row>
    <row r="36" spans="2:6" ht="31.5" x14ac:dyDescent="0.2">
      <c r="B36" s="100" t="s">
        <v>179</v>
      </c>
      <c r="C36" s="143">
        <v>24</v>
      </c>
      <c r="D36" s="143">
        <v>23</v>
      </c>
      <c r="E36" s="143">
        <v>35</v>
      </c>
      <c r="F36" s="146">
        <f t="shared" si="1"/>
        <v>82</v>
      </c>
    </row>
    <row r="37" spans="2:6" ht="15.75" x14ac:dyDescent="0.2">
      <c r="B37" s="100" t="s">
        <v>160</v>
      </c>
      <c r="C37" s="143">
        <v>20</v>
      </c>
      <c r="D37" s="143">
        <v>15</v>
      </c>
      <c r="E37" s="143"/>
      <c r="F37" s="146">
        <f t="shared" si="1"/>
        <v>35</v>
      </c>
    </row>
    <row r="38" spans="2:6" ht="33.75" customHeight="1" x14ac:dyDescent="0.2">
      <c r="B38" s="100" t="s">
        <v>180</v>
      </c>
      <c r="C38" s="143">
        <v>18</v>
      </c>
      <c r="D38" s="143"/>
      <c r="E38" s="143">
        <v>18</v>
      </c>
      <c r="F38" s="146">
        <f t="shared" si="1"/>
        <v>36</v>
      </c>
    </row>
    <row r="39" spans="2:6" ht="22.5" customHeight="1" x14ac:dyDescent="0.2">
      <c r="B39" s="100" t="s">
        <v>140</v>
      </c>
      <c r="C39" s="143"/>
      <c r="D39" s="143">
        <v>14</v>
      </c>
      <c r="E39" s="143">
        <v>21</v>
      </c>
      <c r="F39" s="146">
        <f t="shared" si="1"/>
        <v>35</v>
      </c>
    </row>
    <row r="40" spans="2:6" ht="31.5" x14ac:dyDescent="0.2">
      <c r="B40" s="100" t="s">
        <v>181</v>
      </c>
      <c r="C40" s="143"/>
      <c r="D40" s="143">
        <v>12</v>
      </c>
      <c r="E40" s="143">
        <v>22</v>
      </c>
      <c r="F40" s="146">
        <f t="shared" si="1"/>
        <v>34</v>
      </c>
    </row>
    <row r="41" spans="2:6" ht="15.75" x14ac:dyDescent="0.2">
      <c r="B41" s="100" t="s">
        <v>164</v>
      </c>
      <c r="C41" s="143"/>
      <c r="D41" s="143">
        <v>10</v>
      </c>
      <c r="E41" s="143"/>
      <c r="F41" s="146">
        <f t="shared" si="1"/>
        <v>10</v>
      </c>
    </row>
    <row r="42" spans="2:6" ht="15.75" x14ac:dyDescent="0.2">
      <c r="B42" s="100" t="s">
        <v>158</v>
      </c>
      <c r="C42" s="143">
        <v>17</v>
      </c>
      <c r="D42" s="143"/>
      <c r="E42" s="143"/>
      <c r="F42" s="146">
        <f t="shared" si="1"/>
        <v>17</v>
      </c>
    </row>
    <row r="43" spans="2:6" ht="15.75" x14ac:dyDescent="0.2">
      <c r="B43" s="100" t="s">
        <v>159</v>
      </c>
      <c r="C43" s="143">
        <v>15</v>
      </c>
      <c r="D43" s="143"/>
      <c r="E43" s="143"/>
      <c r="F43" s="146">
        <f t="shared" si="1"/>
        <v>15</v>
      </c>
    </row>
    <row r="44" spans="2:6" ht="23.25" customHeight="1" x14ac:dyDescent="0.2">
      <c r="B44" s="100" t="s">
        <v>138</v>
      </c>
      <c r="C44" s="143"/>
      <c r="D44" s="143"/>
      <c r="E44" s="143">
        <v>64</v>
      </c>
      <c r="F44" s="146">
        <f t="shared" si="1"/>
        <v>64</v>
      </c>
    </row>
    <row r="45" spans="2:6" ht="23.25" customHeight="1" x14ac:dyDescent="0.2">
      <c r="B45" s="100" t="s">
        <v>139</v>
      </c>
      <c r="C45" s="143"/>
      <c r="D45" s="143"/>
      <c r="E45" s="143">
        <v>34</v>
      </c>
      <c r="F45" s="146">
        <f t="shared" si="1"/>
        <v>34</v>
      </c>
    </row>
    <row r="46" spans="2:6" ht="23.25" customHeight="1" x14ac:dyDescent="0.2">
      <c r="B46" s="100" t="s">
        <v>141</v>
      </c>
      <c r="C46" s="143"/>
      <c r="D46" s="143"/>
      <c r="E46" s="143">
        <v>14</v>
      </c>
      <c r="F46" s="146">
        <f t="shared" si="1"/>
        <v>14</v>
      </c>
    </row>
    <row r="47" spans="2:6" ht="23.25" customHeight="1" x14ac:dyDescent="0.2">
      <c r="B47" s="100" t="s">
        <v>182</v>
      </c>
      <c r="C47" s="143">
        <v>14</v>
      </c>
      <c r="D47" s="143">
        <v>13</v>
      </c>
      <c r="E47" s="143">
        <v>20</v>
      </c>
      <c r="F47" s="146">
        <f t="shared" si="1"/>
        <v>47</v>
      </c>
    </row>
    <row r="48" spans="2:6" ht="16.5" customHeight="1" x14ac:dyDescent="0.2">
      <c r="B48" s="100" t="s">
        <v>183</v>
      </c>
      <c r="C48" s="143">
        <v>12</v>
      </c>
      <c r="D48" s="143">
        <v>10</v>
      </c>
      <c r="E48" s="143">
        <v>13</v>
      </c>
      <c r="F48" s="146">
        <f t="shared" si="1"/>
        <v>35</v>
      </c>
    </row>
    <row r="49" spans="2:6" ht="31.5" x14ac:dyDescent="0.2">
      <c r="B49" s="100" t="s">
        <v>184</v>
      </c>
      <c r="C49" s="143">
        <v>12</v>
      </c>
      <c r="D49" s="143">
        <v>22</v>
      </c>
      <c r="E49" s="143">
        <v>22</v>
      </c>
      <c r="F49" s="146">
        <f t="shared" si="1"/>
        <v>56</v>
      </c>
    </row>
    <row r="50" spans="2:6" ht="16.5" customHeight="1" x14ac:dyDescent="0.2">
      <c r="B50" s="100" t="s">
        <v>137</v>
      </c>
      <c r="C50" s="143">
        <v>194</v>
      </c>
      <c r="D50" s="143">
        <v>205</v>
      </c>
      <c r="E50" s="143">
        <v>246</v>
      </c>
      <c r="F50" s="146">
        <f t="shared" ref="F50" si="2">+C50+D50+E50</f>
        <v>645</v>
      </c>
    </row>
    <row r="51" spans="2:6" ht="16.5" customHeight="1" x14ac:dyDescent="0.2">
      <c r="B51" s="101" t="s">
        <v>24</v>
      </c>
      <c r="C51" s="133">
        <f>SUM(C30:C50)</f>
        <v>617</v>
      </c>
      <c r="D51" s="133">
        <f>SUM(D30:D50)</f>
        <v>619</v>
      </c>
      <c r="E51" s="133">
        <f>SUM(E30:E50)</f>
        <v>753</v>
      </c>
      <c r="F51" s="13">
        <f>SUM(F30:F50)</f>
        <v>1989</v>
      </c>
    </row>
    <row r="52" spans="2:6" ht="18.75" x14ac:dyDescent="0.2">
      <c r="B52" s="164" t="s">
        <v>22</v>
      </c>
      <c r="C52" s="165"/>
      <c r="D52" s="165"/>
      <c r="E52" s="165"/>
      <c r="F52" s="166"/>
    </row>
    <row r="53" spans="2:6" ht="15.75" x14ac:dyDescent="0.2">
      <c r="B53" s="171" t="s">
        <v>146</v>
      </c>
      <c r="C53" s="172"/>
      <c r="D53" s="172"/>
      <c r="E53" s="172"/>
      <c r="F53" s="173"/>
    </row>
    <row r="54" spans="2:6" ht="15.75" x14ac:dyDescent="0.2">
      <c r="B54" s="102" t="s">
        <v>6</v>
      </c>
      <c r="C54" s="144" t="s">
        <v>147</v>
      </c>
      <c r="D54" s="144" t="s">
        <v>150</v>
      </c>
      <c r="E54" s="144" t="s">
        <v>148</v>
      </c>
      <c r="F54" s="132" t="s">
        <v>31</v>
      </c>
    </row>
    <row r="55" spans="2:6" ht="23.25" customHeight="1" x14ac:dyDescent="0.2">
      <c r="B55" s="100" t="s">
        <v>185</v>
      </c>
      <c r="C55" s="143">
        <v>214</v>
      </c>
      <c r="D55" s="143">
        <v>196</v>
      </c>
      <c r="E55" s="143">
        <v>237</v>
      </c>
      <c r="F55" s="147">
        <f>+C55+D55+E55</f>
        <v>647</v>
      </c>
    </row>
    <row r="56" spans="2:6" ht="22.5" customHeight="1" x14ac:dyDescent="0.2">
      <c r="B56" s="100" t="s">
        <v>186</v>
      </c>
      <c r="C56" s="143">
        <v>49</v>
      </c>
      <c r="D56" s="143">
        <v>59</v>
      </c>
      <c r="E56" s="143">
        <v>98</v>
      </c>
      <c r="F56" s="147">
        <f t="shared" ref="F56:F68" si="3">+C56+D56+E56</f>
        <v>206</v>
      </c>
    </row>
    <row r="57" spans="2:6" ht="35.25" customHeight="1" x14ac:dyDescent="0.2">
      <c r="B57" s="100" t="s">
        <v>187</v>
      </c>
      <c r="C57" s="143"/>
      <c r="D57" s="143">
        <v>41</v>
      </c>
      <c r="E57" s="143">
        <v>66</v>
      </c>
      <c r="F57" s="147">
        <f t="shared" si="3"/>
        <v>107</v>
      </c>
    </row>
    <row r="58" spans="2:6" ht="35.25" customHeight="1" x14ac:dyDescent="0.2">
      <c r="B58" s="100" t="s">
        <v>188</v>
      </c>
      <c r="C58" s="143"/>
      <c r="D58" s="143">
        <v>25</v>
      </c>
      <c r="E58" s="143"/>
      <c r="F58" s="147">
        <f t="shared" si="3"/>
        <v>25</v>
      </c>
    </row>
    <row r="59" spans="2:6" ht="15.75" x14ac:dyDescent="0.2">
      <c r="B59" s="100" t="s">
        <v>189</v>
      </c>
      <c r="C59" s="143">
        <v>26</v>
      </c>
      <c r="D59" s="143">
        <v>24</v>
      </c>
      <c r="E59" s="143">
        <v>28</v>
      </c>
      <c r="F59" s="147">
        <f t="shared" si="3"/>
        <v>78</v>
      </c>
    </row>
    <row r="60" spans="2:6" ht="15.75" x14ac:dyDescent="0.2">
      <c r="B60" s="100" t="s">
        <v>142</v>
      </c>
      <c r="C60" s="143"/>
      <c r="D60" s="143">
        <v>12</v>
      </c>
      <c r="E60" s="143">
        <v>13</v>
      </c>
      <c r="F60" s="147">
        <f t="shared" si="3"/>
        <v>25</v>
      </c>
    </row>
    <row r="61" spans="2:6" ht="15.75" x14ac:dyDescent="0.2">
      <c r="B61" s="100" t="s">
        <v>190</v>
      </c>
      <c r="C61" s="143">
        <v>24</v>
      </c>
      <c r="D61" s="143">
        <v>11</v>
      </c>
      <c r="E61" s="143"/>
      <c r="F61" s="147">
        <f t="shared" si="3"/>
        <v>35</v>
      </c>
    </row>
    <row r="62" spans="2:6" ht="15.75" x14ac:dyDescent="0.2">
      <c r="B62" s="100" t="s">
        <v>191</v>
      </c>
      <c r="C62" s="143">
        <v>13</v>
      </c>
      <c r="D62" s="143"/>
      <c r="E62" s="143"/>
      <c r="F62" s="147">
        <f t="shared" si="3"/>
        <v>13</v>
      </c>
    </row>
    <row r="63" spans="2:6" ht="15.75" x14ac:dyDescent="0.2">
      <c r="B63" s="100" t="s">
        <v>192</v>
      </c>
      <c r="C63" s="143">
        <v>12</v>
      </c>
      <c r="D63" s="143">
        <v>12</v>
      </c>
      <c r="E63" s="143"/>
      <c r="F63" s="147">
        <f t="shared" si="3"/>
        <v>24</v>
      </c>
    </row>
    <row r="64" spans="2:6" ht="15.75" x14ac:dyDescent="0.2">
      <c r="B64" s="100" t="s">
        <v>161</v>
      </c>
      <c r="C64" s="143">
        <v>12</v>
      </c>
      <c r="D64" s="143"/>
      <c r="E64" s="143"/>
      <c r="F64" s="147">
        <f t="shared" si="3"/>
        <v>12</v>
      </c>
    </row>
    <row r="65" spans="2:6" ht="15.75" x14ac:dyDescent="0.2">
      <c r="B65" s="100" t="s">
        <v>193</v>
      </c>
      <c r="C65" s="143"/>
      <c r="D65" s="143">
        <v>10</v>
      </c>
      <c r="E65" s="143">
        <v>14</v>
      </c>
      <c r="F65" s="147">
        <f t="shared" si="3"/>
        <v>24</v>
      </c>
    </row>
    <row r="66" spans="2:6" ht="15.75" x14ac:dyDescent="0.2">
      <c r="B66" s="100" t="s">
        <v>194</v>
      </c>
      <c r="C66" s="143"/>
      <c r="D66" s="143">
        <v>31</v>
      </c>
      <c r="E66" s="143"/>
      <c r="F66" s="147">
        <f t="shared" si="3"/>
        <v>31</v>
      </c>
    </row>
    <row r="67" spans="2:6" ht="31.5" x14ac:dyDescent="0.2">
      <c r="B67" s="100" t="s">
        <v>195</v>
      </c>
      <c r="C67" s="143"/>
      <c r="D67" s="143"/>
      <c r="E67" s="143"/>
      <c r="F67" s="147">
        <f t="shared" si="3"/>
        <v>0</v>
      </c>
    </row>
    <row r="68" spans="2:6" ht="15.75" x14ac:dyDescent="0.2">
      <c r="B68" s="100" t="s">
        <v>137</v>
      </c>
      <c r="C68" s="143">
        <v>66</v>
      </c>
      <c r="D68" s="143">
        <v>60</v>
      </c>
      <c r="E68" s="143">
        <v>84</v>
      </c>
      <c r="F68" s="147">
        <f t="shared" si="3"/>
        <v>210</v>
      </c>
    </row>
    <row r="69" spans="2:6" ht="15.75" x14ac:dyDescent="0.2">
      <c r="B69" s="99" t="s">
        <v>24</v>
      </c>
      <c r="C69" s="131">
        <f>SUM(C55:C68)</f>
        <v>416</v>
      </c>
      <c r="D69" s="131">
        <f>SUM(D55:D68)</f>
        <v>481</v>
      </c>
      <c r="E69" s="131">
        <f>SUM(E55:E68)</f>
        <v>540</v>
      </c>
      <c r="F69" s="13">
        <f>SUM(F55:F68)</f>
        <v>1437</v>
      </c>
    </row>
    <row r="70" spans="2:6" ht="18.75" x14ac:dyDescent="0.2">
      <c r="B70" s="164" t="s">
        <v>22</v>
      </c>
      <c r="C70" s="165"/>
      <c r="D70" s="165"/>
      <c r="E70" s="165"/>
      <c r="F70" s="166"/>
    </row>
    <row r="71" spans="2:6" ht="15.75" x14ac:dyDescent="0.2">
      <c r="B71" s="171" t="s">
        <v>146</v>
      </c>
      <c r="C71" s="172"/>
      <c r="D71" s="172"/>
      <c r="E71" s="172"/>
      <c r="F71" s="173"/>
    </row>
    <row r="72" spans="2:6" ht="18.75" customHeight="1" x14ac:dyDescent="0.2">
      <c r="B72" s="101" t="s">
        <v>25</v>
      </c>
      <c r="C72" s="133" t="s">
        <v>147</v>
      </c>
      <c r="D72" s="133" t="s">
        <v>150</v>
      </c>
      <c r="E72" s="133" t="s">
        <v>148</v>
      </c>
      <c r="F72" s="133" t="s">
        <v>31</v>
      </c>
    </row>
    <row r="73" spans="2:6" ht="15.75" x14ac:dyDescent="0.2">
      <c r="B73" s="149" t="s">
        <v>196</v>
      </c>
      <c r="C73" s="147">
        <v>7</v>
      </c>
      <c r="D73" s="147">
        <v>5</v>
      </c>
      <c r="E73" s="147">
        <v>8</v>
      </c>
      <c r="F73" s="147">
        <f>+C73+D73+E73</f>
        <v>20</v>
      </c>
    </row>
    <row r="74" spans="2:6" ht="15.75" x14ac:dyDescent="0.2">
      <c r="B74" s="149" t="s">
        <v>162</v>
      </c>
      <c r="C74" s="147">
        <v>1</v>
      </c>
      <c r="D74" s="147">
        <v>2</v>
      </c>
      <c r="E74" s="147"/>
      <c r="F74" s="147">
        <f t="shared" ref="F74:F81" si="4">+C74+D74+E74</f>
        <v>3</v>
      </c>
    </row>
    <row r="75" spans="2:6" ht="15.75" x14ac:dyDescent="0.2">
      <c r="B75" s="149" t="s">
        <v>163</v>
      </c>
      <c r="C75" s="147">
        <v>1</v>
      </c>
      <c r="D75" s="147">
        <v>1</v>
      </c>
      <c r="E75" s="147"/>
      <c r="F75" s="147">
        <f t="shared" si="4"/>
        <v>2</v>
      </c>
    </row>
    <row r="76" spans="2:6" ht="15.75" x14ac:dyDescent="0.2">
      <c r="B76" s="149" t="s">
        <v>197</v>
      </c>
      <c r="C76" s="147"/>
      <c r="D76" s="147">
        <v>8</v>
      </c>
      <c r="E76" s="147"/>
      <c r="F76" s="147">
        <f t="shared" si="4"/>
        <v>8</v>
      </c>
    </row>
    <row r="77" spans="2:6" ht="15.75" x14ac:dyDescent="0.2">
      <c r="B77" s="149" t="s">
        <v>198</v>
      </c>
      <c r="C77" s="147"/>
      <c r="D77" s="147">
        <v>4</v>
      </c>
      <c r="E77" s="147">
        <v>7</v>
      </c>
      <c r="F77" s="147">
        <f t="shared" si="4"/>
        <v>11</v>
      </c>
    </row>
    <row r="78" spans="2:6" ht="15.75" x14ac:dyDescent="0.2">
      <c r="B78" s="149" t="s">
        <v>199</v>
      </c>
      <c r="C78" s="147"/>
      <c r="D78" s="147">
        <v>2</v>
      </c>
      <c r="E78" s="147"/>
      <c r="F78" s="147">
        <f t="shared" si="4"/>
        <v>2</v>
      </c>
    </row>
    <row r="79" spans="2:6" ht="31.5" x14ac:dyDescent="0.2">
      <c r="B79" s="149" t="s">
        <v>200</v>
      </c>
      <c r="C79" s="147"/>
      <c r="D79" s="147">
        <v>1</v>
      </c>
      <c r="E79" s="147"/>
      <c r="F79" s="147">
        <f t="shared" si="4"/>
        <v>1</v>
      </c>
    </row>
    <row r="80" spans="2:6" ht="31.5" x14ac:dyDescent="0.2">
      <c r="B80" s="149" t="s">
        <v>201</v>
      </c>
      <c r="C80" s="147"/>
      <c r="D80" s="147"/>
      <c r="E80" s="147"/>
      <c r="F80" s="147">
        <f t="shared" si="4"/>
        <v>0</v>
      </c>
    </row>
    <row r="81" spans="2:6" ht="15.75" x14ac:dyDescent="0.2">
      <c r="B81" s="149" t="s">
        <v>137</v>
      </c>
      <c r="C81" s="147"/>
      <c r="D81" s="147">
        <v>1</v>
      </c>
      <c r="E81" s="147">
        <v>10</v>
      </c>
      <c r="F81" s="147">
        <f t="shared" si="4"/>
        <v>11</v>
      </c>
    </row>
    <row r="82" spans="2:6" ht="15.75" x14ac:dyDescent="0.2">
      <c r="B82" s="101" t="s">
        <v>24</v>
      </c>
      <c r="C82" s="133">
        <f>SUM(C73:C81)</f>
        <v>9</v>
      </c>
      <c r="D82" s="133">
        <f>SUM(D73:D81)</f>
        <v>24</v>
      </c>
      <c r="E82" s="133">
        <f>SUM(E73:E81)</f>
        <v>25</v>
      </c>
      <c r="F82" s="13">
        <f>SUM(F73:F81)</f>
        <v>58</v>
      </c>
    </row>
    <row r="83" spans="2:6" ht="15.75" x14ac:dyDescent="0.2">
      <c r="B83" s="101" t="s">
        <v>8</v>
      </c>
      <c r="C83" s="133">
        <f>+C26+C51+C69+C82</f>
        <v>1944</v>
      </c>
      <c r="D83" s="133">
        <f>+D26+D51+D69+D82</f>
        <v>2050</v>
      </c>
      <c r="E83" s="13">
        <f>+E26+E51+E69+E82</f>
        <v>2253</v>
      </c>
      <c r="F83" s="13">
        <f>+F82+F69+F51+F26</f>
        <v>6247</v>
      </c>
    </row>
    <row r="112" spans="8:8" ht="20.25" x14ac:dyDescent="0.3">
      <c r="H112" s="50"/>
    </row>
  </sheetData>
  <sortState ref="B64:F67">
    <sortCondition descending="1" ref="F64:F67"/>
  </sortState>
  <mergeCells count="8">
    <mergeCell ref="B53:F53"/>
    <mergeCell ref="B70:F70"/>
    <mergeCell ref="B71:F71"/>
    <mergeCell ref="B12:F12"/>
    <mergeCell ref="B13:F13"/>
    <mergeCell ref="B27:F27"/>
    <mergeCell ref="B28:F28"/>
    <mergeCell ref="B52:F5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X40"/>
  <sheetViews>
    <sheetView showGridLines="0" topLeftCell="G11" zoomScale="106" zoomScaleNormal="106" workbookViewId="0">
      <selection activeCell="W18" sqref="W18"/>
    </sheetView>
  </sheetViews>
  <sheetFormatPr baseColWidth="10" defaultColWidth="11.5703125" defaultRowHeight="15" x14ac:dyDescent="0.25"/>
  <cols>
    <col min="1" max="1" width="13.5703125" customWidth="1"/>
    <col min="2" max="2" width="7.7109375" customWidth="1"/>
    <col min="3" max="3" width="8.5703125" customWidth="1"/>
    <col min="4" max="4" width="12" customWidth="1"/>
    <col min="5" max="5" width="11.140625" customWidth="1"/>
    <col min="6" max="6" width="8" customWidth="1"/>
    <col min="7" max="7" width="8.85546875" customWidth="1"/>
    <col min="8" max="8" width="11" customWidth="1"/>
    <col min="9" max="9" width="10.5703125" customWidth="1"/>
    <col min="10" max="10" width="7.28515625" customWidth="1"/>
    <col min="11" max="11" width="9.28515625" customWidth="1"/>
    <col min="12" max="12" width="14" customWidth="1"/>
  </cols>
  <sheetData>
    <row r="1" spans="1:12" s="57" customFormat="1" x14ac:dyDescent="0.25"/>
    <row r="2" spans="1:12" s="57" customFormat="1" x14ac:dyDescent="0.25"/>
    <row r="3" spans="1:12" s="57" customFormat="1" x14ac:dyDescent="0.25"/>
    <row r="4" spans="1:12" s="57" customFormat="1" x14ac:dyDescent="0.25"/>
    <row r="5" spans="1:12" s="57" customFormat="1" x14ac:dyDescent="0.25"/>
    <row r="6" spans="1:12" s="57" customFormat="1" x14ac:dyDescent="0.25"/>
    <row r="14" spans="1:12" ht="20.25" customHeight="1" x14ac:dyDescent="0.25">
      <c r="A14" s="174" t="s">
        <v>153</v>
      </c>
      <c r="B14" s="175"/>
      <c r="C14" s="175"/>
      <c r="D14" s="175"/>
      <c r="E14" s="175"/>
      <c r="F14" s="175"/>
      <c r="G14" s="175"/>
      <c r="H14" s="175"/>
      <c r="I14" s="175"/>
      <c r="J14" s="175"/>
      <c r="K14" s="175"/>
      <c r="L14" s="176"/>
    </row>
    <row r="15" spans="1:12" ht="15.75" x14ac:dyDescent="0.25">
      <c r="A15" s="58" t="s">
        <v>26</v>
      </c>
      <c r="B15" s="177" t="s">
        <v>27</v>
      </c>
      <c r="C15" s="178"/>
      <c r="D15" s="179" t="s">
        <v>28</v>
      </c>
      <c r="E15" s="180"/>
      <c r="F15" s="177" t="s">
        <v>29</v>
      </c>
      <c r="G15" s="178"/>
      <c r="H15" s="177" t="s">
        <v>30</v>
      </c>
      <c r="I15" s="178"/>
      <c r="J15" s="177" t="s">
        <v>31</v>
      </c>
      <c r="K15" s="178"/>
      <c r="L15" s="35"/>
    </row>
    <row r="16" spans="1:12" ht="19.5" customHeight="1" x14ac:dyDescent="0.25">
      <c r="A16" s="26"/>
      <c r="B16" s="27" t="s">
        <v>32</v>
      </c>
      <c r="C16" s="27" t="s">
        <v>33</v>
      </c>
      <c r="D16" s="27" t="s">
        <v>34</v>
      </c>
      <c r="E16" s="27" t="s">
        <v>33</v>
      </c>
      <c r="F16" s="27" t="s">
        <v>34</v>
      </c>
      <c r="G16" s="27" t="s">
        <v>35</v>
      </c>
      <c r="H16" s="27" t="s">
        <v>34</v>
      </c>
      <c r="I16" s="27" t="s">
        <v>35</v>
      </c>
      <c r="J16" s="27" t="s">
        <v>34</v>
      </c>
      <c r="K16" s="27" t="s">
        <v>35</v>
      </c>
      <c r="L16" s="28" t="s">
        <v>8</v>
      </c>
    </row>
    <row r="17" spans="1:24" ht="19.5" customHeight="1" x14ac:dyDescent="0.25">
      <c r="A17" s="106" t="s">
        <v>36</v>
      </c>
      <c r="B17" s="29">
        <f t="shared" ref="B17:I18" si="0">+B24+B31+B38</f>
        <v>661</v>
      </c>
      <c r="C17" s="29">
        <f t="shared" si="0"/>
        <v>382</v>
      </c>
      <c r="D17" s="29">
        <f t="shared" si="0"/>
        <v>223</v>
      </c>
      <c r="E17" s="29">
        <f t="shared" si="0"/>
        <v>87</v>
      </c>
      <c r="F17" s="29">
        <f t="shared" si="0"/>
        <v>346</v>
      </c>
      <c r="G17" s="29">
        <f t="shared" si="0"/>
        <v>340</v>
      </c>
      <c r="H17" s="29">
        <f t="shared" si="0"/>
        <v>44</v>
      </c>
      <c r="I17" s="29">
        <f t="shared" si="0"/>
        <v>212</v>
      </c>
      <c r="J17" s="29">
        <f>+B17+D17+F17+H17</f>
        <v>1274</v>
      </c>
      <c r="K17" s="29">
        <f>+C17+E17+G17+I17</f>
        <v>1021</v>
      </c>
      <c r="L17" s="48">
        <f>+J17+K17</f>
        <v>2295</v>
      </c>
    </row>
    <row r="18" spans="1:24" ht="15.75" x14ac:dyDescent="0.25">
      <c r="A18" s="107" t="s">
        <v>37</v>
      </c>
      <c r="B18" s="29">
        <f t="shared" si="0"/>
        <v>154</v>
      </c>
      <c r="C18" s="29">
        <f t="shared" si="0"/>
        <v>52</v>
      </c>
      <c r="D18" s="29">
        <f t="shared" si="0"/>
        <v>38</v>
      </c>
      <c r="E18" s="29">
        <f t="shared" si="0"/>
        <v>29</v>
      </c>
      <c r="F18" s="29">
        <f t="shared" si="0"/>
        <v>80</v>
      </c>
      <c r="G18" s="29">
        <f t="shared" si="0"/>
        <v>84</v>
      </c>
      <c r="H18" s="29">
        <f t="shared" si="0"/>
        <v>8</v>
      </c>
      <c r="I18" s="29">
        <f t="shared" si="0"/>
        <v>70</v>
      </c>
      <c r="J18" s="29">
        <f>+B18+D18+F18+H18</f>
        <v>280</v>
      </c>
      <c r="K18" s="29">
        <f>+C18+E18+G18+I18</f>
        <v>235</v>
      </c>
      <c r="L18" s="48">
        <f>+J18+K18</f>
        <v>515</v>
      </c>
    </row>
    <row r="19" spans="1:24" ht="24" customHeight="1" x14ac:dyDescent="0.25">
      <c r="A19" s="58" t="s">
        <v>8</v>
      </c>
      <c r="B19" s="108">
        <f t="shared" ref="B19:L19" si="1">SUM(B17:B18)</f>
        <v>815</v>
      </c>
      <c r="C19" s="134">
        <f>SUM(C17:C18)</f>
        <v>434</v>
      </c>
      <c r="D19" s="108">
        <f t="shared" si="1"/>
        <v>261</v>
      </c>
      <c r="E19" s="108">
        <f t="shared" si="1"/>
        <v>116</v>
      </c>
      <c r="F19" s="108">
        <f t="shared" si="1"/>
        <v>426</v>
      </c>
      <c r="G19" s="108">
        <f t="shared" si="1"/>
        <v>424</v>
      </c>
      <c r="H19" s="108">
        <f t="shared" si="1"/>
        <v>52</v>
      </c>
      <c r="I19" s="108">
        <f t="shared" si="1"/>
        <v>282</v>
      </c>
      <c r="J19" s="108">
        <f t="shared" si="1"/>
        <v>1554</v>
      </c>
      <c r="K19" s="108">
        <f t="shared" si="1"/>
        <v>1256</v>
      </c>
      <c r="L19" s="109">
        <f t="shared" si="1"/>
        <v>2810</v>
      </c>
    </row>
    <row r="21" spans="1:24" ht="18.75" x14ac:dyDescent="0.25">
      <c r="A21" s="174" t="s">
        <v>151</v>
      </c>
      <c r="B21" s="175"/>
      <c r="C21" s="175"/>
      <c r="D21" s="175"/>
      <c r="E21" s="175"/>
      <c r="F21" s="175"/>
      <c r="G21" s="175"/>
      <c r="H21" s="175"/>
      <c r="I21" s="175"/>
      <c r="J21" s="175"/>
      <c r="K21" s="175"/>
      <c r="L21" s="176"/>
    </row>
    <row r="22" spans="1:24" ht="15.75" x14ac:dyDescent="0.25">
      <c r="A22" s="133" t="s">
        <v>26</v>
      </c>
      <c r="B22" s="177" t="s">
        <v>27</v>
      </c>
      <c r="C22" s="178"/>
      <c r="D22" s="179" t="s">
        <v>28</v>
      </c>
      <c r="E22" s="180"/>
      <c r="F22" s="177" t="s">
        <v>29</v>
      </c>
      <c r="G22" s="178"/>
      <c r="H22" s="177" t="s">
        <v>30</v>
      </c>
      <c r="I22" s="178"/>
      <c r="J22" s="177" t="s">
        <v>31</v>
      </c>
      <c r="K22" s="178"/>
      <c r="L22" s="35"/>
    </row>
    <row r="23" spans="1:24" ht="15.75" x14ac:dyDescent="0.25">
      <c r="A23" s="26"/>
      <c r="B23" s="27" t="s">
        <v>32</v>
      </c>
      <c r="C23" s="27" t="s">
        <v>33</v>
      </c>
      <c r="D23" s="27" t="s">
        <v>34</v>
      </c>
      <c r="E23" s="27" t="s">
        <v>33</v>
      </c>
      <c r="F23" s="27" t="s">
        <v>34</v>
      </c>
      <c r="G23" s="27" t="s">
        <v>35</v>
      </c>
      <c r="H23" s="27" t="s">
        <v>34</v>
      </c>
      <c r="I23" s="27" t="s">
        <v>35</v>
      </c>
      <c r="J23" s="27" t="s">
        <v>34</v>
      </c>
      <c r="K23" s="27" t="s">
        <v>35</v>
      </c>
      <c r="L23" s="28" t="s">
        <v>8</v>
      </c>
    </row>
    <row r="24" spans="1:24" ht="15.75" x14ac:dyDescent="0.25">
      <c r="A24" s="106" t="s">
        <v>36</v>
      </c>
      <c r="B24" s="29">
        <v>203</v>
      </c>
      <c r="C24" s="29">
        <v>121</v>
      </c>
      <c r="D24" s="29">
        <v>59</v>
      </c>
      <c r="E24" s="29">
        <v>24</v>
      </c>
      <c r="F24" s="29">
        <v>80</v>
      </c>
      <c r="G24" s="29">
        <v>85</v>
      </c>
      <c r="H24" s="29">
        <v>13</v>
      </c>
      <c r="I24" s="29">
        <v>50</v>
      </c>
      <c r="J24" s="29">
        <f>+B24+D24+F24+H24</f>
        <v>355</v>
      </c>
      <c r="K24" s="29">
        <f>+C24+E24+G24+I24</f>
        <v>280</v>
      </c>
      <c r="L24" s="48">
        <f>+J24+K24</f>
        <v>635</v>
      </c>
    </row>
    <row r="25" spans="1:24" ht="15.75" x14ac:dyDescent="0.25">
      <c r="A25" s="107" t="s">
        <v>37</v>
      </c>
      <c r="B25" s="140">
        <v>25</v>
      </c>
      <c r="C25" s="140">
        <v>11</v>
      </c>
      <c r="D25" s="140">
        <v>15</v>
      </c>
      <c r="E25" s="140">
        <v>4</v>
      </c>
      <c r="F25" s="140">
        <v>18</v>
      </c>
      <c r="G25" s="140">
        <v>25</v>
      </c>
      <c r="H25" s="140">
        <v>1</v>
      </c>
      <c r="I25" s="140">
        <v>9</v>
      </c>
      <c r="J25" s="29">
        <f>+B25+D25+F25+H25</f>
        <v>59</v>
      </c>
      <c r="K25" s="29">
        <f>+C25+E25+G25+I25</f>
        <v>49</v>
      </c>
      <c r="L25" s="48">
        <f>+J25+K25</f>
        <v>108</v>
      </c>
    </row>
    <row r="26" spans="1:24" ht="15.75" x14ac:dyDescent="0.25">
      <c r="A26" s="133" t="s">
        <v>8</v>
      </c>
      <c r="B26" s="134">
        <f t="shared" ref="B26:L26" si="2">SUM(B24:B25)</f>
        <v>228</v>
      </c>
      <c r="C26" s="134">
        <f t="shared" si="2"/>
        <v>132</v>
      </c>
      <c r="D26" s="134">
        <f t="shared" si="2"/>
        <v>74</v>
      </c>
      <c r="E26" s="134">
        <f t="shared" si="2"/>
        <v>28</v>
      </c>
      <c r="F26" s="134">
        <f t="shared" si="2"/>
        <v>98</v>
      </c>
      <c r="G26" s="134">
        <f t="shared" si="2"/>
        <v>110</v>
      </c>
      <c r="H26" s="134">
        <f t="shared" si="2"/>
        <v>14</v>
      </c>
      <c r="I26" s="134">
        <f t="shared" si="2"/>
        <v>59</v>
      </c>
      <c r="J26" s="134">
        <f t="shared" si="2"/>
        <v>414</v>
      </c>
      <c r="K26" s="134">
        <f t="shared" si="2"/>
        <v>329</v>
      </c>
      <c r="L26" s="109">
        <f t="shared" si="2"/>
        <v>743</v>
      </c>
      <c r="P26" s="97"/>
      <c r="Q26" s="97"/>
      <c r="R26" s="97"/>
      <c r="S26" s="97"/>
      <c r="T26" s="97"/>
      <c r="U26" s="97"/>
      <c r="V26" s="97"/>
      <c r="W26" s="97"/>
      <c r="X26" s="97"/>
    </row>
    <row r="28" spans="1:24" ht="18.75" x14ac:dyDescent="0.25">
      <c r="A28" s="174" t="s">
        <v>152</v>
      </c>
      <c r="B28" s="175"/>
      <c r="C28" s="175"/>
      <c r="D28" s="175"/>
      <c r="E28" s="175"/>
      <c r="F28" s="175"/>
      <c r="G28" s="175"/>
      <c r="H28" s="175"/>
      <c r="I28" s="175"/>
      <c r="J28" s="175"/>
      <c r="K28" s="175"/>
      <c r="L28" s="176"/>
      <c r="P28" s="97"/>
      <c r="Q28" s="97"/>
      <c r="R28" s="97"/>
      <c r="S28" s="97"/>
      <c r="T28" s="97"/>
      <c r="U28" s="97"/>
      <c r="V28" s="97"/>
      <c r="W28" s="97"/>
      <c r="X28" s="97"/>
    </row>
    <row r="29" spans="1:24" ht="15.75" x14ac:dyDescent="0.25">
      <c r="A29" s="133" t="s">
        <v>26</v>
      </c>
      <c r="B29" s="177" t="s">
        <v>27</v>
      </c>
      <c r="C29" s="178"/>
      <c r="D29" s="179" t="s">
        <v>28</v>
      </c>
      <c r="E29" s="180"/>
      <c r="F29" s="177" t="s">
        <v>29</v>
      </c>
      <c r="G29" s="178"/>
      <c r="H29" s="177" t="s">
        <v>30</v>
      </c>
      <c r="I29" s="178"/>
      <c r="J29" s="177" t="s">
        <v>31</v>
      </c>
      <c r="K29" s="178"/>
      <c r="L29" s="35"/>
    </row>
    <row r="30" spans="1:24" ht="15.75" x14ac:dyDescent="0.25">
      <c r="A30" s="26"/>
      <c r="B30" s="27" t="s">
        <v>32</v>
      </c>
      <c r="C30" s="27" t="s">
        <v>33</v>
      </c>
      <c r="D30" s="27" t="s">
        <v>34</v>
      </c>
      <c r="E30" s="27" t="s">
        <v>33</v>
      </c>
      <c r="F30" s="27" t="s">
        <v>34</v>
      </c>
      <c r="G30" s="27" t="s">
        <v>35</v>
      </c>
      <c r="H30" s="27" t="s">
        <v>34</v>
      </c>
      <c r="I30" s="27" t="s">
        <v>35</v>
      </c>
      <c r="J30" s="27" t="s">
        <v>34</v>
      </c>
      <c r="K30" s="27" t="s">
        <v>35</v>
      </c>
      <c r="L30" s="28" t="s">
        <v>8</v>
      </c>
    </row>
    <row r="31" spans="1:24" ht="15.75" x14ac:dyDescent="0.25">
      <c r="A31" s="106" t="s">
        <v>36</v>
      </c>
      <c r="B31" s="29">
        <v>213</v>
      </c>
      <c r="C31" s="29">
        <v>125</v>
      </c>
      <c r="D31" s="29">
        <v>108</v>
      </c>
      <c r="E31" s="29">
        <v>27</v>
      </c>
      <c r="F31" s="29">
        <v>116</v>
      </c>
      <c r="G31" s="29">
        <v>109</v>
      </c>
      <c r="H31" s="29">
        <v>14</v>
      </c>
      <c r="I31" s="29">
        <v>82</v>
      </c>
      <c r="J31" s="29">
        <v>451</v>
      </c>
      <c r="K31" s="29">
        <v>343</v>
      </c>
      <c r="L31" s="48">
        <v>794</v>
      </c>
    </row>
    <row r="32" spans="1:24" ht="15.75" x14ac:dyDescent="0.25">
      <c r="A32" s="107" t="s">
        <v>37</v>
      </c>
      <c r="B32" s="140">
        <v>45</v>
      </c>
      <c r="C32" s="140">
        <v>13</v>
      </c>
      <c r="D32" s="140">
        <v>9</v>
      </c>
      <c r="E32" s="140">
        <v>13</v>
      </c>
      <c r="F32" s="140">
        <v>27</v>
      </c>
      <c r="G32" s="140">
        <v>28</v>
      </c>
      <c r="H32" s="140">
        <v>4</v>
      </c>
      <c r="I32" s="140">
        <v>26</v>
      </c>
      <c r="J32" s="29">
        <v>85</v>
      </c>
      <c r="K32" s="29">
        <v>80</v>
      </c>
      <c r="L32" s="48">
        <v>165</v>
      </c>
    </row>
    <row r="33" spans="1:12" ht="15.75" x14ac:dyDescent="0.25">
      <c r="A33" s="133" t="s">
        <v>8</v>
      </c>
      <c r="B33" s="134">
        <f t="shared" ref="B33:L33" si="3">SUM(B31:B32)</f>
        <v>258</v>
      </c>
      <c r="C33" s="134">
        <f t="shared" si="3"/>
        <v>138</v>
      </c>
      <c r="D33" s="134">
        <f t="shared" si="3"/>
        <v>117</v>
      </c>
      <c r="E33" s="134">
        <f t="shared" si="3"/>
        <v>40</v>
      </c>
      <c r="F33" s="134">
        <f t="shared" si="3"/>
        <v>143</v>
      </c>
      <c r="G33" s="134">
        <f t="shared" si="3"/>
        <v>137</v>
      </c>
      <c r="H33" s="134">
        <f t="shared" si="3"/>
        <v>18</v>
      </c>
      <c r="I33" s="134">
        <f t="shared" si="3"/>
        <v>108</v>
      </c>
      <c r="J33" s="134">
        <f t="shared" si="3"/>
        <v>536</v>
      </c>
      <c r="K33" s="134">
        <f t="shared" si="3"/>
        <v>423</v>
      </c>
      <c r="L33" s="109">
        <f t="shared" si="3"/>
        <v>959</v>
      </c>
    </row>
    <row r="35" spans="1:12" ht="18.75" x14ac:dyDescent="0.25">
      <c r="A35" s="174" t="s">
        <v>134</v>
      </c>
      <c r="B35" s="175"/>
      <c r="C35" s="175"/>
      <c r="D35" s="175"/>
      <c r="E35" s="175"/>
      <c r="F35" s="175"/>
      <c r="G35" s="175"/>
      <c r="H35" s="175"/>
      <c r="I35" s="175"/>
      <c r="J35" s="175"/>
      <c r="K35" s="175"/>
      <c r="L35" s="176"/>
    </row>
    <row r="36" spans="1:12" ht="15.75" x14ac:dyDescent="0.25">
      <c r="A36" s="133" t="s">
        <v>26</v>
      </c>
      <c r="B36" s="177" t="s">
        <v>27</v>
      </c>
      <c r="C36" s="178"/>
      <c r="D36" s="179" t="s">
        <v>28</v>
      </c>
      <c r="E36" s="180"/>
      <c r="F36" s="177" t="s">
        <v>29</v>
      </c>
      <c r="G36" s="178"/>
      <c r="H36" s="177" t="s">
        <v>30</v>
      </c>
      <c r="I36" s="178"/>
      <c r="J36" s="177" t="s">
        <v>31</v>
      </c>
      <c r="K36" s="178"/>
      <c r="L36" s="35"/>
    </row>
    <row r="37" spans="1:12" ht="15.75" x14ac:dyDescent="0.25">
      <c r="A37" s="26"/>
      <c r="B37" s="27" t="s">
        <v>32</v>
      </c>
      <c r="C37" s="27" t="s">
        <v>33</v>
      </c>
      <c r="D37" s="27" t="s">
        <v>34</v>
      </c>
      <c r="E37" s="27" t="s">
        <v>33</v>
      </c>
      <c r="F37" s="27" t="s">
        <v>34</v>
      </c>
      <c r="G37" s="27" t="s">
        <v>35</v>
      </c>
      <c r="H37" s="27" t="s">
        <v>34</v>
      </c>
      <c r="I37" s="27" t="s">
        <v>35</v>
      </c>
      <c r="J37" s="27" t="s">
        <v>34</v>
      </c>
      <c r="K37" s="27" t="s">
        <v>35</v>
      </c>
      <c r="L37" s="28" t="s">
        <v>8</v>
      </c>
    </row>
    <row r="38" spans="1:12" ht="15.75" x14ac:dyDescent="0.25">
      <c r="A38" s="106" t="s">
        <v>36</v>
      </c>
      <c r="B38" s="29">
        <v>245</v>
      </c>
      <c r="C38" s="29">
        <v>136</v>
      </c>
      <c r="D38" s="29">
        <v>56</v>
      </c>
      <c r="E38" s="29">
        <v>36</v>
      </c>
      <c r="F38" s="29">
        <v>150</v>
      </c>
      <c r="G38" s="29">
        <v>146</v>
      </c>
      <c r="H38" s="29">
        <v>17</v>
      </c>
      <c r="I38" s="29">
        <v>80</v>
      </c>
      <c r="J38" s="29">
        <f>+B38+D38+F38+H38</f>
        <v>468</v>
      </c>
      <c r="K38" s="29">
        <f>+C38+E38+G38+I38</f>
        <v>398</v>
      </c>
      <c r="L38" s="48">
        <f>+J38+K38</f>
        <v>866</v>
      </c>
    </row>
    <row r="39" spans="1:12" ht="15.75" x14ac:dyDescent="0.25">
      <c r="A39" s="107" t="s">
        <v>37</v>
      </c>
      <c r="B39" s="29">
        <v>84</v>
      </c>
      <c r="C39" s="29">
        <v>28</v>
      </c>
      <c r="D39" s="29">
        <v>14</v>
      </c>
      <c r="E39" s="29">
        <v>12</v>
      </c>
      <c r="F39" s="29">
        <v>35</v>
      </c>
      <c r="G39" s="29">
        <v>31</v>
      </c>
      <c r="H39" s="29">
        <v>3</v>
      </c>
      <c r="I39" s="29">
        <v>35</v>
      </c>
      <c r="J39" s="29">
        <f>+B39+D39+F39+H39</f>
        <v>136</v>
      </c>
      <c r="K39" s="29">
        <f>+C39+E39+G39+I39</f>
        <v>106</v>
      </c>
      <c r="L39" s="48">
        <f>+J39+K39</f>
        <v>242</v>
      </c>
    </row>
    <row r="40" spans="1:12" ht="15.75" x14ac:dyDescent="0.25">
      <c r="A40" s="133" t="s">
        <v>8</v>
      </c>
      <c r="B40" s="134">
        <f t="shared" ref="B40:L40" si="4">SUM(B38:B39)</f>
        <v>329</v>
      </c>
      <c r="C40" s="134">
        <f t="shared" si="4"/>
        <v>164</v>
      </c>
      <c r="D40" s="134">
        <f t="shared" si="4"/>
        <v>70</v>
      </c>
      <c r="E40" s="134">
        <f t="shared" si="4"/>
        <v>48</v>
      </c>
      <c r="F40" s="134">
        <f t="shared" si="4"/>
        <v>185</v>
      </c>
      <c r="G40" s="134">
        <f t="shared" si="4"/>
        <v>177</v>
      </c>
      <c r="H40" s="134">
        <f t="shared" si="4"/>
        <v>20</v>
      </c>
      <c r="I40" s="134">
        <f t="shared" si="4"/>
        <v>115</v>
      </c>
      <c r="J40" s="134">
        <f t="shared" si="4"/>
        <v>604</v>
      </c>
      <c r="K40" s="134">
        <f t="shared" si="4"/>
        <v>504</v>
      </c>
      <c r="L40" s="109">
        <f t="shared" si="4"/>
        <v>1108</v>
      </c>
    </row>
  </sheetData>
  <mergeCells count="24">
    <mergeCell ref="A35:L35"/>
    <mergeCell ref="B36:C36"/>
    <mergeCell ref="D36:E36"/>
    <mergeCell ref="F36:G36"/>
    <mergeCell ref="H36:I36"/>
    <mergeCell ref="J36:K36"/>
    <mergeCell ref="A28:L28"/>
    <mergeCell ref="B29:C29"/>
    <mergeCell ref="D29:E29"/>
    <mergeCell ref="F29:G29"/>
    <mergeCell ref="H29:I29"/>
    <mergeCell ref="J29:K29"/>
    <mergeCell ref="A21:L21"/>
    <mergeCell ref="B22:C22"/>
    <mergeCell ref="D22:E22"/>
    <mergeCell ref="F22:G22"/>
    <mergeCell ref="H22:I22"/>
    <mergeCell ref="J22:K22"/>
    <mergeCell ref="A14:L14"/>
    <mergeCell ref="B15:C15"/>
    <mergeCell ref="D15:E15"/>
    <mergeCell ref="F15:G15"/>
    <mergeCell ref="H15:I15"/>
    <mergeCell ref="J15:K15"/>
  </mergeCells>
  <pageMargins left="0.70866141732283472" right="0.70866141732283472" top="0.74803149606299213" bottom="0.74803149606299213" header="0.31496062992125984" footer="0.31496062992125984"/>
  <pageSetup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M22"/>
  <sheetViews>
    <sheetView showGridLines="0" topLeftCell="A10" workbookViewId="0">
      <selection activeCell="H11" sqref="H11"/>
    </sheetView>
  </sheetViews>
  <sheetFormatPr baseColWidth="10" defaultColWidth="11.5703125" defaultRowHeight="15" x14ac:dyDescent="0.25"/>
  <cols>
    <col min="1" max="1" width="47.85546875" customWidth="1"/>
    <col min="2" max="2" width="16.42578125" style="130" hidden="1" customWidth="1"/>
    <col min="3" max="3" width="17.42578125" style="130" hidden="1" customWidth="1"/>
    <col min="4" max="4" width="17.7109375" style="130" hidden="1" customWidth="1"/>
    <col min="5" max="5" width="17.42578125" customWidth="1"/>
  </cols>
  <sheetData>
    <row r="1" spans="1:13" s="57" customFormat="1" x14ac:dyDescent="0.25">
      <c r="B1" s="130"/>
      <c r="C1" s="130"/>
      <c r="D1" s="130"/>
    </row>
    <row r="2" spans="1:13" s="57" customFormat="1" x14ac:dyDescent="0.25">
      <c r="B2" s="130"/>
      <c r="C2" s="130"/>
      <c r="D2" s="130"/>
    </row>
    <row r="3" spans="1:13" s="57" customFormat="1" x14ac:dyDescent="0.25">
      <c r="B3" s="130"/>
      <c r="C3" s="130"/>
      <c r="D3" s="130"/>
    </row>
    <row r="4" spans="1:13" s="57" customFormat="1" x14ac:dyDescent="0.25">
      <c r="B4" s="130"/>
      <c r="C4" s="130"/>
      <c r="D4" s="130"/>
    </row>
    <row r="5" spans="1:13" s="57" customFormat="1" x14ac:dyDescent="0.25">
      <c r="B5" s="130"/>
      <c r="C5" s="130"/>
      <c r="D5" s="130"/>
    </row>
    <row r="6" spans="1:13" s="57" customFormat="1" x14ac:dyDescent="0.25">
      <c r="B6" s="130"/>
      <c r="C6" s="130"/>
      <c r="D6" s="130"/>
    </row>
    <row r="7" spans="1:13" s="57" customFormat="1" x14ac:dyDescent="0.25">
      <c r="B7" s="130"/>
      <c r="C7" s="130"/>
      <c r="D7" s="130"/>
    </row>
    <row r="8" spans="1:13" ht="18.75" x14ac:dyDescent="0.25">
      <c r="L8" s="181"/>
      <c r="M8" s="181"/>
    </row>
    <row r="15" spans="1:13" ht="33.75" customHeight="1" x14ac:dyDescent="0.3">
      <c r="A15" s="182" t="s">
        <v>100</v>
      </c>
      <c r="B15" s="182"/>
      <c r="C15" s="182"/>
      <c r="D15" s="182"/>
      <c r="E15" s="182"/>
    </row>
    <row r="16" spans="1:13" ht="20.25" x14ac:dyDescent="0.25">
      <c r="A16" s="183" t="s">
        <v>146</v>
      </c>
      <c r="B16" s="184"/>
      <c r="C16" s="184"/>
      <c r="D16" s="184"/>
      <c r="E16" s="185"/>
    </row>
    <row r="17" spans="1:11" ht="18.75" x14ac:dyDescent="0.25">
      <c r="A17" s="98" t="s">
        <v>38</v>
      </c>
      <c r="B17" s="135" t="s">
        <v>147</v>
      </c>
      <c r="C17" s="135" t="s">
        <v>149</v>
      </c>
      <c r="D17" s="135" t="s">
        <v>148</v>
      </c>
      <c r="E17" s="98" t="s">
        <v>4</v>
      </c>
    </row>
    <row r="18" spans="1:11" ht="31.5" x14ac:dyDescent="0.25">
      <c r="A18" s="30" t="s">
        <v>97</v>
      </c>
      <c r="B18" s="39">
        <v>5850</v>
      </c>
      <c r="C18" s="39">
        <v>6147</v>
      </c>
      <c r="D18" s="39">
        <v>6657</v>
      </c>
      <c r="E18" s="39">
        <f>+B18+C18+D18</f>
        <v>18654</v>
      </c>
      <c r="F18" s="16"/>
      <c r="J18" s="72"/>
      <c r="K18" s="72"/>
    </row>
    <row r="19" spans="1:11" ht="42" customHeight="1" x14ac:dyDescent="0.25">
      <c r="A19" s="30" t="s">
        <v>98</v>
      </c>
      <c r="B19" s="39">
        <v>879</v>
      </c>
      <c r="C19" s="39">
        <v>1067</v>
      </c>
      <c r="D19" s="39">
        <v>1068</v>
      </c>
      <c r="E19" s="39">
        <f t="shared" ref="E19:E20" si="0">+B19+C19+D19</f>
        <v>3014</v>
      </c>
      <c r="F19" s="16"/>
      <c r="J19" s="72"/>
      <c r="K19" s="72"/>
    </row>
    <row r="20" spans="1:11" ht="15.75" x14ac:dyDescent="0.25">
      <c r="A20" s="31" t="s">
        <v>39</v>
      </c>
      <c r="B20" s="41">
        <v>122</v>
      </c>
      <c r="C20" s="41">
        <v>131</v>
      </c>
      <c r="D20" s="41">
        <v>186</v>
      </c>
      <c r="E20" s="39">
        <f t="shared" si="0"/>
        <v>439</v>
      </c>
      <c r="F20" s="16"/>
    </row>
    <row r="21" spans="1:11" ht="15.75" x14ac:dyDescent="0.25">
      <c r="A21" s="15" t="s">
        <v>9</v>
      </c>
      <c r="B21" s="15"/>
      <c r="C21" s="15"/>
      <c r="D21" s="15"/>
      <c r="E21" s="32"/>
      <c r="F21" s="16"/>
    </row>
    <row r="22" spans="1:11" ht="15.75" x14ac:dyDescent="0.25">
      <c r="A22" s="16"/>
      <c r="B22" s="16"/>
      <c r="C22" s="16"/>
      <c r="D22" s="16"/>
      <c r="E22" s="16"/>
      <c r="F22" s="16"/>
    </row>
  </sheetData>
  <sortState ref="A11:E13">
    <sortCondition descending="1" ref="E11:E13"/>
  </sortState>
  <mergeCells count="3">
    <mergeCell ref="L8:M8"/>
    <mergeCell ref="A15:E15"/>
    <mergeCell ref="A16:E1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Q49"/>
  <sheetViews>
    <sheetView showGridLines="0" topLeftCell="A18" zoomScale="90" zoomScaleNormal="90" workbookViewId="0">
      <selection activeCell="A12" sqref="A12:E25"/>
    </sheetView>
  </sheetViews>
  <sheetFormatPr baseColWidth="10" defaultColWidth="11.5703125" defaultRowHeight="15" x14ac:dyDescent="0.25"/>
  <cols>
    <col min="1" max="1" width="72.42578125" customWidth="1"/>
    <col min="2" max="2" width="22.28515625" style="130" hidden="1" customWidth="1"/>
    <col min="3" max="3" width="22.42578125" style="130" hidden="1" customWidth="1"/>
    <col min="4" max="4" width="19.5703125" style="130" hidden="1" customWidth="1"/>
    <col min="5" max="5" width="17.28515625" customWidth="1"/>
    <col min="12" max="12" width="10.42578125" bestFit="1" customWidth="1"/>
    <col min="13" max="13" width="15.7109375" bestFit="1" customWidth="1"/>
    <col min="14" max="14" width="12" bestFit="1" customWidth="1"/>
    <col min="15" max="15" width="15.28515625" bestFit="1" customWidth="1"/>
    <col min="16" max="16" width="14.42578125" bestFit="1" customWidth="1"/>
    <col min="17" max="17" width="8.5703125" bestFit="1" customWidth="1"/>
  </cols>
  <sheetData>
    <row r="1" spans="1:5" s="57" customFormat="1" x14ac:dyDescent="0.25">
      <c r="B1" s="130"/>
      <c r="C1" s="130"/>
      <c r="D1" s="130"/>
    </row>
    <row r="2" spans="1:5" s="57" customFormat="1" x14ac:dyDescent="0.25">
      <c r="B2" s="130"/>
      <c r="C2" s="130"/>
      <c r="D2" s="130"/>
    </row>
    <row r="3" spans="1:5" s="57" customFormat="1" x14ac:dyDescent="0.25">
      <c r="B3" s="130"/>
      <c r="C3" s="130"/>
      <c r="D3" s="130"/>
    </row>
    <row r="4" spans="1:5" s="57" customFormat="1" x14ac:dyDescent="0.25">
      <c r="B4" s="130"/>
      <c r="C4" s="130"/>
      <c r="D4" s="130"/>
    </row>
    <row r="5" spans="1:5" s="57" customFormat="1" x14ac:dyDescent="0.25">
      <c r="B5" s="130"/>
      <c r="C5" s="130"/>
      <c r="D5" s="130"/>
    </row>
    <row r="6" spans="1:5" s="57" customFormat="1" x14ac:dyDescent="0.25">
      <c r="B6" s="130"/>
      <c r="C6" s="130"/>
      <c r="D6" s="130"/>
    </row>
    <row r="7" spans="1:5" s="57" customFormat="1" x14ac:dyDescent="0.25">
      <c r="B7" s="130"/>
      <c r="C7" s="130"/>
      <c r="D7" s="130"/>
    </row>
    <row r="12" spans="1:5" ht="20.25" x14ac:dyDescent="0.25">
      <c r="A12" s="186" t="s">
        <v>99</v>
      </c>
      <c r="B12" s="186"/>
      <c r="C12" s="186"/>
      <c r="D12" s="186"/>
      <c r="E12" s="186"/>
    </row>
    <row r="13" spans="1:5" ht="18.75" x14ac:dyDescent="0.25">
      <c r="A13" s="167" t="s">
        <v>146</v>
      </c>
      <c r="B13" s="168"/>
      <c r="C13" s="168"/>
      <c r="D13" s="168"/>
      <c r="E13" s="169"/>
    </row>
    <row r="14" spans="1:5" x14ac:dyDescent="0.25">
      <c r="A14" s="187" t="s">
        <v>40</v>
      </c>
      <c r="B14" s="190" t="s">
        <v>147</v>
      </c>
      <c r="C14" s="190" t="s">
        <v>150</v>
      </c>
      <c r="D14" s="190" t="s">
        <v>148</v>
      </c>
      <c r="E14" s="187" t="s">
        <v>4</v>
      </c>
    </row>
    <row r="15" spans="1:5" x14ac:dyDescent="0.25">
      <c r="A15" s="187"/>
      <c r="B15" s="191"/>
      <c r="C15" s="191"/>
      <c r="D15" s="191"/>
      <c r="E15" s="187"/>
    </row>
    <row r="16" spans="1:5" s="121" customFormat="1" ht="31.5" x14ac:dyDescent="0.25">
      <c r="A16" s="34" t="s">
        <v>143</v>
      </c>
      <c r="B16" s="141">
        <v>0</v>
      </c>
      <c r="C16" s="141">
        <v>0</v>
      </c>
      <c r="D16" s="42">
        <v>1</v>
      </c>
      <c r="E16" s="42">
        <f>+B16+C16+D16</f>
        <v>1</v>
      </c>
    </row>
    <row r="17" spans="1:17" ht="48.75" customHeight="1" x14ac:dyDescent="0.25">
      <c r="A17" s="34" t="s">
        <v>93</v>
      </c>
      <c r="B17" s="141">
        <v>17</v>
      </c>
      <c r="C17" s="141">
        <v>36</v>
      </c>
      <c r="D17" s="42">
        <v>23</v>
      </c>
      <c r="E17" s="42">
        <f t="shared" ref="E17:E24" si="0">+B17+C17+D17</f>
        <v>76</v>
      </c>
    </row>
    <row r="18" spans="1:17" ht="44.25" customHeight="1" x14ac:dyDescent="0.25">
      <c r="A18" s="34" t="s">
        <v>94</v>
      </c>
      <c r="B18" s="42">
        <v>21</v>
      </c>
      <c r="C18" s="42">
        <v>12</v>
      </c>
      <c r="D18" s="42">
        <v>13</v>
      </c>
      <c r="E18" s="42">
        <f t="shared" si="0"/>
        <v>46</v>
      </c>
    </row>
    <row r="19" spans="1:17" ht="50.25" customHeight="1" x14ac:dyDescent="0.25">
      <c r="A19" s="34" t="s">
        <v>95</v>
      </c>
      <c r="B19" s="42">
        <v>9</v>
      </c>
      <c r="C19" s="42">
        <v>16</v>
      </c>
      <c r="D19" s="42">
        <v>16</v>
      </c>
      <c r="E19" s="42">
        <f t="shared" si="0"/>
        <v>41</v>
      </c>
    </row>
    <row r="20" spans="1:17" ht="51" customHeight="1" x14ac:dyDescent="0.25">
      <c r="A20" s="34" t="s">
        <v>106</v>
      </c>
      <c r="B20" s="42">
        <v>14</v>
      </c>
      <c r="C20" s="42">
        <v>36</v>
      </c>
      <c r="D20" s="42">
        <v>43</v>
      </c>
      <c r="E20" s="42">
        <f t="shared" si="0"/>
        <v>93</v>
      </c>
    </row>
    <row r="21" spans="1:17" s="33" customFormat="1" ht="27" customHeight="1" x14ac:dyDescent="0.25">
      <c r="A21" s="34" t="s">
        <v>96</v>
      </c>
      <c r="B21" s="41">
        <v>4</v>
      </c>
      <c r="C21" s="41">
        <v>19</v>
      </c>
      <c r="D21" s="41">
        <v>18</v>
      </c>
      <c r="E21" s="42">
        <f t="shared" si="0"/>
        <v>41</v>
      </c>
    </row>
    <row r="22" spans="1:17" s="33" customFormat="1" ht="22.5" customHeight="1" x14ac:dyDescent="0.25">
      <c r="A22" s="34" t="s">
        <v>144</v>
      </c>
      <c r="B22" s="42">
        <v>0</v>
      </c>
      <c r="C22" s="42">
        <v>1</v>
      </c>
      <c r="D22" s="42">
        <v>0</v>
      </c>
      <c r="E22" s="42">
        <f t="shared" si="0"/>
        <v>1</v>
      </c>
    </row>
    <row r="23" spans="1:17" s="33" customFormat="1" ht="46.5" customHeight="1" x14ac:dyDescent="0.25">
      <c r="A23" s="34" t="s">
        <v>154</v>
      </c>
      <c r="B23" s="42">
        <v>0</v>
      </c>
      <c r="C23" s="42">
        <v>1</v>
      </c>
      <c r="D23" s="42">
        <v>0</v>
      </c>
      <c r="E23" s="42">
        <f t="shared" si="0"/>
        <v>1</v>
      </c>
    </row>
    <row r="24" spans="1:17" s="33" customFormat="1" ht="46.5" customHeight="1" x14ac:dyDescent="0.25">
      <c r="A24" s="34" t="s">
        <v>132</v>
      </c>
      <c r="B24" s="42">
        <v>0</v>
      </c>
      <c r="C24" s="42">
        <v>2</v>
      </c>
      <c r="D24" s="42">
        <v>1</v>
      </c>
      <c r="E24" s="42">
        <f t="shared" si="0"/>
        <v>3</v>
      </c>
    </row>
    <row r="25" spans="1:17" ht="31.5" customHeight="1" x14ac:dyDescent="0.25">
      <c r="A25" s="6" t="s">
        <v>8</v>
      </c>
      <c r="B25" s="133">
        <f>SUM(B16:B24)</f>
        <v>65</v>
      </c>
      <c r="C25" s="133">
        <f>SUM(C16:C24)</f>
        <v>123</v>
      </c>
      <c r="D25" s="133">
        <f>SUM(D16:D24)</f>
        <v>115</v>
      </c>
      <c r="E25" s="133">
        <f>+B25+C25+D25</f>
        <v>303</v>
      </c>
    </row>
    <row r="26" spans="1:17" ht="15.75" x14ac:dyDescent="0.25">
      <c r="A26" s="15" t="s">
        <v>9</v>
      </c>
      <c r="B26" s="15"/>
      <c r="C26" s="15"/>
      <c r="D26" s="15"/>
      <c r="E26" s="16"/>
    </row>
    <row r="31" spans="1:17" ht="20.25" x14ac:dyDescent="0.25">
      <c r="A31" s="188" t="s">
        <v>107</v>
      </c>
      <c r="B31" s="189"/>
      <c r="C31" s="189"/>
      <c r="D31" s="189"/>
      <c r="E31" s="189"/>
      <c r="F31" s="189"/>
      <c r="G31" s="189"/>
      <c r="H31" s="189"/>
      <c r="I31" s="189"/>
      <c r="J31" s="189"/>
      <c r="K31" s="189"/>
      <c r="L31" s="189"/>
      <c r="M31" s="189"/>
      <c r="N31" s="189"/>
      <c r="O31" s="189"/>
      <c r="P31" s="189"/>
      <c r="Q31" s="189"/>
    </row>
    <row r="32" spans="1:17" ht="18.75" x14ac:dyDescent="0.25">
      <c r="A32" s="192" t="s">
        <v>125</v>
      </c>
      <c r="B32" s="193"/>
      <c r="C32" s="193"/>
      <c r="D32" s="193"/>
      <c r="E32" s="193"/>
      <c r="F32" s="193"/>
      <c r="G32" s="193"/>
      <c r="H32" s="193"/>
      <c r="I32" s="193"/>
      <c r="J32" s="193"/>
      <c r="K32" s="193"/>
      <c r="L32" s="193"/>
      <c r="M32" s="193"/>
      <c r="N32" s="193"/>
      <c r="O32" s="193"/>
      <c r="P32" s="193"/>
      <c r="Q32" s="193"/>
    </row>
    <row r="33" spans="1:17" ht="15" customHeight="1" x14ac:dyDescent="0.25">
      <c r="A33" s="194" t="s">
        <v>40</v>
      </c>
      <c r="B33" s="133"/>
      <c r="C33" s="133"/>
      <c r="D33" s="133"/>
      <c r="E33" s="194" t="s">
        <v>108</v>
      </c>
      <c r="F33" s="194" t="s">
        <v>109</v>
      </c>
      <c r="G33" s="194" t="s">
        <v>110</v>
      </c>
      <c r="H33" s="194" t="s">
        <v>111</v>
      </c>
      <c r="I33" s="194" t="s">
        <v>112</v>
      </c>
      <c r="J33" s="194" t="s">
        <v>113</v>
      </c>
      <c r="K33" s="195" t="s">
        <v>114</v>
      </c>
      <c r="L33" s="195" t="s">
        <v>115</v>
      </c>
      <c r="M33" s="194" t="s">
        <v>126</v>
      </c>
      <c r="N33" s="194" t="s">
        <v>127</v>
      </c>
      <c r="O33" s="194" t="s">
        <v>128</v>
      </c>
      <c r="P33" s="194" t="s">
        <v>129</v>
      </c>
      <c r="Q33" s="195" t="s">
        <v>78</v>
      </c>
    </row>
    <row r="34" spans="1:17" ht="15" customHeight="1" x14ac:dyDescent="0.25">
      <c r="A34" s="194"/>
      <c r="B34" s="133"/>
      <c r="C34" s="133"/>
      <c r="D34" s="133"/>
      <c r="E34" s="194"/>
      <c r="F34" s="194"/>
      <c r="G34" s="194"/>
      <c r="H34" s="194"/>
      <c r="I34" s="194"/>
      <c r="J34" s="194"/>
      <c r="K34" s="196"/>
      <c r="L34" s="196"/>
      <c r="M34" s="194"/>
      <c r="N34" s="194"/>
      <c r="O34" s="194"/>
      <c r="P34" s="194"/>
      <c r="Q34" s="196"/>
    </row>
    <row r="35" spans="1:17" s="121" customFormat="1" ht="31.5" customHeight="1" x14ac:dyDescent="0.25">
      <c r="A35" s="34" t="s">
        <v>143</v>
      </c>
      <c r="B35" s="34"/>
      <c r="C35" s="34"/>
      <c r="D35" s="34"/>
      <c r="E35" s="42">
        <v>0</v>
      </c>
      <c r="F35" s="42">
        <v>0</v>
      </c>
      <c r="G35" s="42">
        <v>1</v>
      </c>
      <c r="H35" s="42"/>
      <c r="I35" s="42"/>
      <c r="J35" s="42"/>
      <c r="K35" s="42"/>
      <c r="L35" s="42"/>
      <c r="M35" s="42"/>
      <c r="N35" s="42"/>
      <c r="O35" s="42"/>
      <c r="P35" s="42"/>
      <c r="Q35" s="42"/>
    </row>
    <row r="36" spans="1:17" ht="31.5" x14ac:dyDescent="0.25">
      <c r="A36" s="34" t="s">
        <v>116</v>
      </c>
      <c r="B36" s="34"/>
      <c r="C36" s="34"/>
      <c r="D36" s="34"/>
      <c r="E36" s="42">
        <v>17</v>
      </c>
      <c r="F36" s="42">
        <v>36</v>
      </c>
      <c r="G36" s="42">
        <v>23</v>
      </c>
      <c r="H36" s="42"/>
      <c r="I36" s="42"/>
      <c r="J36" s="42"/>
      <c r="K36" s="42"/>
      <c r="L36" s="42"/>
      <c r="M36" s="42"/>
      <c r="N36" s="42"/>
      <c r="O36" s="42"/>
      <c r="P36" s="42"/>
      <c r="Q36" s="42">
        <f>SUM(E36:P36)</f>
        <v>76</v>
      </c>
    </row>
    <row r="37" spans="1:17" ht="31.5" x14ac:dyDescent="0.25">
      <c r="A37" s="34" t="s">
        <v>117</v>
      </c>
      <c r="B37" s="34"/>
      <c r="C37" s="34"/>
      <c r="D37" s="34"/>
      <c r="E37" s="42">
        <v>21</v>
      </c>
      <c r="F37" s="42">
        <v>12</v>
      </c>
      <c r="G37" s="42">
        <v>13</v>
      </c>
      <c r="H37" s="42"/>
      <c r="I37" s="42"/>
      <c r="J37" s="42"/>
      <c r="K37" s="42"/>
      <c r="L37" s="42"/>
      <c r="M37" s="42"/>
      <c r="N37" s="42"/>
      <c r="O37" s="42"/>
      <c r="P37" s="42"/>
      <c r="Q37" s="42">
        <f t="shared" ref="Q37:Q48" si="1">SUM(E37:P37)</f>
        <v>46</v>
      </c>
    </row>
    <row r="38" spans="1:17" ht="31.5" x14ac:dyDescent="0.25">
      <c r="A38" s="34" t="s">
        <v>118</v>
      </c>
      <c r="B38" s="34"/>
      <c r="C38" s="34"/>
      <c r="D38" s="34"/>
      <c r="E38" s="42">
        <v>9</v>
      </c>
      <c r="F38" s="42">
        <v>16</v>
      </c>
      <c r="G38" s="42">
        <v>16</v>
      </c>
      <c r="H38" s="42"/>
      <c r="I38" s="42"/>
      <c r="J38" s="42"/>
      <c r="K38" s="42"/>
      <c r="L38" s="42"/>
      <c r="M38" s="42"/>
      <c r="N38" s="42"/>
      <c r="O38" s="42"/>
      <c r="P38" s="42"/>
      <c r="Q38" s="42">
        <f t="shared" si="1"/>
        <v>41</v>
      </c>
    </row>
    <row r="39" spans="1:17" ht="31.5" x14ac:dyDescent="0.25">
      <c r="A39" s="34" t="s">
        <v>119</v>
      </c>
      <c r="B39" s="34"/>
      <c r="C39" s="34"/>
      <c r="D39" s="34"/>
      <c r="E39" s="42">
        <v>14</v>
      </c>
      <c r="F39" s="42">
        <v>36</v>
      </c>
      <c r="G39" s="42">
        <v>43</v>
      </c>
      <c r="H39" s="42"/>
      <c r="I39" s="42"/>
      <c r="J39" s="42"/>
      <c r="K39" s="42"/>
      <c r="L39" s="42"/>
      <c r="M39" s="42"/>
      <c r="N39" s="42"/>
      <c r="O39" s="42"/>
      <c r="P39" s="42"/>
      <c r="Q39" s="42">
        <f t="shared" si="1"/>
        <v>93</v>
      </c>
    </row>
    <row r="40" spans="1:17" ht="27.75" customHeight="1" x14ac:dyDescent="0.25">
      <c r="A40" s="34" t="s">
        <v>120</v>
      </c>
      <c r="B40" s="34"/>
      <c r="C40" s="34"/>
      <c r="D40" s="34"/>
      <c r="E40" s="42">
        <v>0</v>
      </c>
      <c r="F40" s="42">
        <v>2</v>
      </c>
      <c r="G40" s="42">
        <v>1</v>
      </c>
      <c r="H40" s="42"/>
      <c r="I40" s="42"/>
      <c r="J40" s="42"/>
      <c r="K40" s="42"/>
      <c r="L40" s="42"/>
      <c r="M40" s="42"/>
      <c r="N40" s="42"/>
      <c r="O40" s="42"/>
      <c r="P40" s="42"/>
      <c r="Q40" s="42">
        <f t="shared" si="1"/>
        <v>3</v>
      </c>
    </row>
    <row r="41" spans="1:17" ht="31.5" x14ac:dyDescent="0.25">
      <c r="A41" s="34" t="s">
        <v>121</v>
      </c>
      <c r="B41" s="34"/>
      <c r="C41" s="34"/>
      <c r="D41" s="34"/>
      <c r="E41" s="42">
        <v>0</v>
      </c>
      <c r="F41" s="42">
        <v>0</v>
      </c>
      <c r="G41" s="42">
        <v>0</v>
      </c>
      <c r="H41" s="42"/>
      <c r="I41" s="42"/>
      <c r="J41" s="42"/>
      <c r="K41" s="42"/>
      <c r="L41" s="42"/>
      <c r="M41" s="42"/>
      <c r="N41" s="42"/>
      <c r="O41" s="42"/>
      <c r="P41" s="42"/>
      <c r="Q41" s="42">
        <f t="shared" si="1"/>
        <v>0</v>
      </c>
    </row>
    <row r="42" spans="1:17" ht="31.5" x14ac:dyDescent="0.25">
      <c r="A42" s="34" t="s">
        <v>122</v>
      </c>
      <c r="B42" s="34"/>
      <c r="C42" s="34"/>
      <c r="D42" s="34"/>
      <c r="E42" s="42">
        <v>0</v>
      </c>
      <c r="F42" s="42">
        <v>0</v>
      </c>
      <c r="G42" s="42">
        <v>0</v>
      </c>
      <c r="H42" s="42"/>
      <c r="I42" s="42"/>
      <c r="J42" s="42"/>
      <c r="K42" s="42"/>
      <c r="L42" s="42"/>
      <c r="M42" s="42"/>
      <c r="N42" s="42"/>
      <c r="O42" s="42"/>
      <c r="P42" s="42"/>
      <c r="Q42" s="42">
        <f t="shared" si="1"/>
        <v>0</v>
      </c>
    </row>
    <row r="43" spans="1:17" ht="47.25" x14ac:dyDescent="0.25">
      <c r="A43" s="34" t="s">
        <v>123</v>
      </c>
      <c r="B43" s="34"/>
      <c r="C43" s="34"/>
      <c r="D43" s="34"/>
      <c r="E43" s="42">
        <v>0</v>
      </c>
      <c r="F43" s="42">
        <v>0</v>
      </c>
      <c r="G43" s="42">
        <v>0</v>
      </c>
      <c r="H43" s="42"/>
      <c r="I43" s="42"/>
      <c r="J43" s="42"/>
      <c r="K43" s="42"/>
      <c r="L43" s="42"/>
      <c r="M43" s="42"/>
      <c r="N43" s="42"/>
      <c r="O43" s="42"/>
      <c r="P43" s="42"/>
      <c r="Q43" s="42">
        <f t="shared" si="1"/>
        <v>0</v>
      </c>
    </row>
    <row r="44" spans="1:17" ht="15.75" x14ac:dyDescent="0.25">
      <c r="A44" s="34" t="s">
        <v>130</v>
      </c>
      <c r="B44" s="34"/>
      <c r="C44" s="34"/>
      <c r="D44" s="34"/>
      <c r="E44" s="42">
        <v>0</v>
      </c>
      <c r="F44" s="42">
        <v>1</v>
      </c>
      <c r="G44" s="42">
        <v>0</v>
      </c>
      <c r="H44" s="42"/>
      <c r="I44" s="42"/>
      <c r="J44" s="42"/>
      <c r="K44" s="42"/>
      <c r="L44" s="42"/>
      <c r="M44" s="42"/>
      <c r="N44" s="42"/>
      <c r="O44" s="42"/>
      <c r="P44" s="42"/>
      <c r="Q44" s="42">
        <f t="shared" si="1"/>
        <v>1</v>
      </c>
    </row>
    <row r="45" spans="1:17" s="127" customFormat="1" ht="15.75" x14ac:dyDescent="0.25">
      <c r="A45" s="34" t="s">
        <v>144</v>
      </c>
      <c r="B45" s="34"/>
      <c r="C45" s="34"/>
      <c r="D45" s="34"/>
      <c r="E45" s="42">
        <v>0</v>
      </c>
      <c r="F45" s="42">
        <v>1</v>
      </c>
      <c r="G45" s="42">
        <v>0</v>
      </c>
      <c r="H45" s="42"/>
      <c r="I45" s="42"/>
      <c r="J45" s="42"/>
      <c r="K45" s="42"/>
      <c r="L45" s="42"/>
      <c r="M45" s="42"/>
      <c r="N45" s="42"/>
      <c r="O45" s="42"/>
      <c r="P45" s="42"/>
      <c r="Q45" s="42">
        <f t="shared" si="1"/>
        <v>1</v>
      </c>
    </row>
    <row r="46" spans="1:17" ht="47.25" x14ac:dyDescent="0.25">
      <c r="A46" s="34" t="s">
        <v>145</v>
      </c>
      <c r="B46" s="34"/>
      <c r="C46" s="34"/>
      <c r="D46" s="34"/>
      <c r="E46" s="42">
        <v>0</v>
      </c>
      <c r="F46" s="42">
        <v>0</v>
      </c>
      <c r="G46" s="42">
        <v>6</v>
      </c>
      <c r="H46" s="42"/>
      <c r="I46" s="42"/>
      <c r="J46" s="42"/>
      <c r="K46" s="42"/>
      <c r="L46" s="42"/>
      <c r="M46" s="42"/>
      <c r="N46" s="42"/>
      <c r="O46" s="42"/>
      <c r="P46" s="42"/>
      <c r="Q46" s="42">
        <f t="shared" si="1"/>
        <v>6</v>
      </c>
    </row>
    <row r="47" spans="1:17" s="104" customFormat="1" ht="15.75" x14ac:dyDescent="0.25">
      <c r="A47" s="34" t="s">
        <v>131</v>
      </c>
      <c r="B47" s="34"/>
      <c r="C47" s="34"/>
      <c r="D47" s="34"/>
      <c r="E47" s="42">
        <v>1</v>
      </c>
      <c r="F47" s="42">
        <v>5</v>
      </c>
      <c r="G47" s="42">
        <v>2</v>
      </c>
      <c r="H47" s="42"/>
      <c r="I47" s="42"/>
      <c r="J47" s="42"/>
      <c r="K47" s="42"/>
      <c r="L47" s="42"/>
      <c r="M47" s="42"/>
      <c r="N47" s="42"/>
      <c r="O47" s="42"/>
      <c r="P47" s="42"/>
      <c r="Q47" s="42">
        <f t="shared" si="1"/>
        <v>8</v>
      </c>
    </row>
    <row r="48" spans="1:17" ht="15.75" x14ac:dyDescent="0.25">
      <c r="A48" s="34" t="s">
        <v>124</v>
      </c>
      <c r="B48" s="34"/>
      <c r="C48" s="34"/>
      <c r="D48" s="34"/>
      <c r="E48" s="41">
        <v>4</v>
      </c>
      <c r="F48" s="41">
        <v>19</v>
      </c>
      <c r="G48" s="41">
        <v>18</v>
      </c>
      <c r="H48" s="41"/>
      <c r="I48" s="41"/>
      <c r="J48" s="41"/>
      <c r="K48" s="41"/>
      <c r="L48" s="41"/>
      <c r="M48" s="41"/>
      <c r="N48" s="41"/>
      <c r="O48" s="41"/>
      <c r="P48" s="41"/>
      <c r="Q48" s="42">
        <f t="shared" si="1"/>
        <v>41</v>
      </c>
    </row>
    <row r="49" spans="1:17" ht="15.75" x14ac:dyDescent="0.25">
      <c r="A49" s="6" t="s">
        <v>8</v>
      </c>
      <c r="B49" s="6"/>
      <c r="C49" s="6"/>
      <c r="D49" s="6"/>
      <c r="E49" s="58">
        <f t="shared" ref="E49:K49" si="2">SUM(E36:E48)</f>
        <v>66</v>
      </c>
      <c r="F49" s="58">
        <f t="shared" si="2"/>
        <v>128</v>
      </c>
      <c r="G49" s="58">
        <f>SUM(G35:G48)</f>
        <v>123</v>
      </c>
      <c r="H49" s="58">
        <f t="shared" si="2"/>
        <v>0</v>
      </c>
      <c r="I49" s="58">
        <f t="shared" si="2"/>
        <v>0</v>
      </c>
      <c r="J49" s="58">
        <f t="shared" si="2"/>
        <v>0</v>
      </c>
      <c r="K49" s="58">
        <f t="shared" si="2"/>
        <v>0</v>
      </c>
      <c r="L49" s="58"/>
      <c r="M49" s="58">
        <f>SUM(M36:M48)</f>
        <v>0</v>
      </c>
      <c r="N49" s="58">
        <f>SUM(N36:N48)</f>
        <v>0</v>
      </c>
      <c r="O49" s="58">
        <f>SUM(O36:O48)</f>
        <v>0</v>
      </c>
      <c r="P49" s="58">
        <f>SUM(P36:P48)</f>
        <v>0</v>
      </c>
      <c r="Q49" s="58"/>
    </row>
  </sheetData>
  <mergeCells count="23">
    <mergeCell ref="A32:Q32"/>
    <mergeCell ref="M33:M34"/>
    <mergeCell ref="N33:N34"/>
    <mergeCell ref="O33:O34"/>
    <mergeCell ref="P33:P34"/>
    <mergeCell ref="Q33:Q34"/>
    <mergeCell ref="A33:A34"/>
    <mergeCell ref="E33:E34"/>
    <mergeCell ref="F33:F34"/>
    <mergeCell ref="G33:G34"/>
    <mergeCell ref="H33:H34"/>
    <mergeCell ref="I33:I34"/>
    <mergeCell ref="J33:J34"/>
    <mergeCell ref="K33:K34"/>
    <mergeCell ref="L33:L34"/>
    <mergeCell ref="A12:E12"/>
    <mergeCell ref="A13:E13"/>
    <mergeCell ref="A14:A15"/>
    <mergeCell ref="E14:E15"/>
    <mergeCell ref="A31:Q31"/>
    <mergeCell ref="B14:B15"/>
    <mergeCell ref="C14:C15"/>
    <mergeCell ref="D14:D15"/>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7" workbookViewId="0">
      <selection activeCell="E17" sqref="E17"/>
    </sheetView>
  </sheetViews>
  <sheetFormatPr baseColWidth="10" defaultColWidth="11.5703125" defaultRowHeight="15" x14ac:dyDescent="0.25"/>
  <cols>
    <col min="1" max="1" width="18.28515625" customWidth="1"/>
    <col min="2" max="2" width="15.85546875" style="130" hidden="1" customWidth="1"/>
    <col min="3" max="3" width="16" style="130" hidden="1" customWidth="1"/>
    <col min="4" max="4" width="15.28515625" style="130" hidden="1" customWidth="1"/>
    <col min="5" max="5" width="15.7109375" customWidth="1"/>
    <col min="6" max="6" width="16.7109375" customWidth="1"/>
  </cols>
  <sheetData>
    <row r="1" spans="1:6" s="57" customFormat="1" x14ac:dyDescent="0.25">
      <c r="B1" s="130"/>
      <c r="C1" s="130"/>
      <c r="D1" s="130"/>
    </row>
    <row r="2" spans="1:6" s="57" customFormat="1" x14ac:dyDescent="0.25">
      <c r="B2" s="130"/>
      <c r="C2" s="130"/>
      <c r="D2" s="130"/>
    </row>
    <row r="3" spans="1:6" s="57" customFormat="1" x14ac:dyDescent="0.25">
      <c r="B3" s="130"/>
      <c r="C3" s="130"/>
      <c r="D3" s="130"/>
    </row>
    <row r="4" spans="1:6" s="57" customFormat="1" x14ac:dyDescent="0.25">
      <c r="B4" s="130"/>
      <c r="C4" s="130"/>
      <c r="D4" s="130"/>
    </row>
    <row r="5" spans="1:6" s="57" customFormat="1" x14ac:dyDescent="0.25">
      <c r="B5" s="130"/>
      <c r="C5" s="130"/>
      <c r="D5" s="130"/>
    </row>
    <row r="6" spans="1:6" s="57" customFormat="1" x14ac:dyDescent="0.25">
      <c r="B6" s="130"/>
      <c r="C6" s="130"/>
      <c r="D6" s="130"/>
    </row>
    <row r="7" spans="1:6" s="57" customFormat="1" x14ac:dyDescent="0.25">
      <c r="B7" s="130"/>
      <c r="C7" s="130"/>
      <c r="D7" s="130"/>
    </row>
    <row r="15" spans="1:6" ht="20.25" x14ac:dyDescent="0.3">
      <c r="A15" s="197" t="s">
        <v>50</v>
      </c>
      <c r="B15" s="197"/>
      <c r="C15" s="197"/>
      <c r="D15" s="197"/>
      <c r="E15" s="197"/>
      <c r="F15" s="197"/>
    </row>
    <row r="16" spans="1:6" ht="20.25" x14ac:dyDescent="0.25">
      <c r="A16" s="199" t="s">
        <v>146</v>
      </c>
      <c r="B16" s="200"/>
      <c r="C16" s="200"/>
      <c r="D16" s="200"/>
      <c r="E16" s="200"/>
      <c r="F16" s="200"/>
    </row>
    <row r="17" spans="1:8" ht="18.75" x14ac:dyDescent="0.3">
      <c r="A17" s="73" t="s">
        <v>41</v>
      </c>
      <c r="B17" s="73" t="s">
        <v>147</v>
      </c>
      <c r="C17" s="73" t="s">
        <v>149</v>
      </c>
      <c r="D17" s="73" t="s">
        <v>148</v>
      </c>
      <c r="E17" s="73" t="s">
        <v>4</v>
      </c>
      <c r="F17" s="73" t="s">
        <v>49</v>
      </c>
    </row>
    <row r="18" spans="1:8" ht="15.75" x14ac:dyDescent="0.25">
      <c r="A18" s="23" t="s">
        <v>43</v>
      </c>
      <c r="B18" s="46">
        <v>63092</v>
      </c>
      <c r="C18" s="46">
        <v>67479</v>
      </c>
      <c r="D18" s="46">
        <v>81714</v>
      </c>
      <c r="E18" s="46">
        <f>+B18+C18+D18</f>
        <v>212285</v>
      </c>
      <c r="F18" s="54">
        <f>+E18/E20</f>
        <v>0.52041606809278429</v>
      </c>
      <c r="G18" s="53"/>
    </row>
    <row r="19" spans="1:8" ht="15.75" x14ac:dyDescent="0.25">
      <c r="A19" s="23" t="s">
        <v>42</v>
      </c>
      <c r="B19" s="46">
        <v>55541</v>
      </c>
      <c r="C19" s="46">
        <v>62551</v>
      </c>
      <c r="D19" s="46">
        <v>77537</v>
      </c>
      <c r="E19" s="46">
        <f>+B19+C19+D19</f>
        <v>195629</v>
      </c>
      <c r="F19" s="54">
        <f>+E19/E20</f>
        <v>0.47958393190721571</v>
      </c>
      <c r="G19" s="53"/>
    </row>
    <row r="20" spans="1:8" ht="15.75" x14ac:dyDescent="0.25">
      <c r="A20" s="36" t="s">
        <v>44</v>
      </c>
      <c r="B20" s="43">
        <f>SUM(B18:B19)</f>
        <v>118633</v>
      </c>
      <c r="C20" s="43">
        <f>SUM(C18:C19)</f>
        <v>130030</v>
      </c>
      <c r="D20" s="43">
        <f>SUM(D18:D19)</f>
        <v>159251</v>
      </c>
      <c r="E20" s="43">
        <f>SUM(E18:E19)</f>
        <v>407914</v>
      </c>
      <c r="F20" s="49">
        <f>SUM(F18:F19)</f>
        <v>1</v>
      </c>
    </row>
    <row r="21" spans="1:8" x14ac:dyDescent="0.25">
      <c r="A21" s="198" t="s">
        <v>9</v>
      </c>
      <c r="B21" s="198"/>
      <c r="C21" s="198"/>
      <c r="D21" s="198"/>
      <c r="E21" s="198"/>
      <c r="F21" s="37"/>
      <c r="H21" s="47"/>
    </row>
    <row r="23" spans="1:8" x14ac:dyDescent="0.25">
      <c r="A23" t="s">
        <v>47</v>
      </c>
      <c r="F23" s="55"/>
    </row>
    <row r="24" spans="1:8" x14ac:dyDescent="0.25">
      <c r="A24" t="s">
        <v>48</v>
      </c>
      <c r="F24" s="55"/>
    </row>
    <row r="25" spans="1:8" x14ac:dyDescent="0.25">
      <c r="G25" s="96"/>
    </row>
    <row r="26" spans="1:8" x14ac:dyDescent="0.25">
      <c r="G26" s="55"/>
    </row>
    <row r="27" spans="1:8" x14ac:dyDescent="0.25">
      <c r="F27" s="52"/>
    </row>
    <row r="29" spans="1:8" x14ac:dyDescent="0.25">
      <c r="F29" s="56"/>
      <c r="G29" s="56"/>
    </row>
    <row r="30" spans="1:8" x14ac:dyDescent="0.25">
      <c r="F30" s="56"/>
      <c r="G30" s="56"/>
    </row>
  </sheetData>
  <sortState ref="A11:E12">
    <sortCondition descending="1" ref="E11:E12"/>
  </sortState>
  <mergeCells count="3">
    <mergeCell ref="A15:F15"/>
    <mergeCell ref="A21:E21"/>
    <mergeCell ref="A16:F16"/>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Asistencias Brindadas</vt:lpstr>
      <vt:lpstr>Asistencias por Oficinas</vt:lpstr>
      <vt:lpstr>Quejas y Reclamaciones por Seg.</vt:lpstr>
      <vt:lpstr>Reclamaciones por Oficinas</vt:lpstr>
      <vt:lpstr>Quejas por Causas en Seguros</vt:lpstr>
      <vt:lpstr>Asesorias Medicas</vt:lpstr>
      <vt:lpstr>DOD</vt:lpstr>
      <vt:lpstr>PROMOCION</vt:lpstr>
      <vt:lpstr>Asistencias brindadas por gener</vt:lpstr>
      <vt:lpstr>MONITOREO POR OFICINA</vt:lpstr>
      <vt:lpstr>'Asesorias Medicas'!Área_de_impresión</vt:lpstr>
      <vt:lpstr>'MONITOREO POR OFICINA'!Área_de_impresión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Carolina Perez</dc:creator>
  <cp:lastModifiedBy>Andreina Guadalupe Ramirez</cp:lastModifiedBy>
  <cp:lastPrinted>2026-02-18T15:13:32Z</cp:lastPrinted>
  <dcterms:created xsi:type="dcterms:W3CDTF">2024-06-11T18:36:44Z</dcterms:created>
  <dcterms:modified xsi:type="dcterms:W3CDTF">2026-04-16T13:51:48Z</dcterms:modified>
</cp:coreProperties>
</file>