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DIDASTORAGE\Doc Compartido Contabilidad\NUEVA CARPETA\estados financieros\2025\DICIEMBRE DIGECOG\"/>
    </mc:Choice>
  </mc:AlternateContent>
  <bookViews>
    <workbookView xWindow="0" yWindow="0" windowWidth="20490" windowHeight="7650"/>
  </bookViews>
  <sheets>
    <sheet name="Estado Comparativo ARREGLO" sheetId="1" r:id="rId1"/>
  </sheets>
  <definedNames>
    <definedName name="_xlnm.Print_Area" localSheetId="0">'Estado Comparativo ARREGLO'!$A$1:$N$40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6" i="1" l="1"/>
  <c r="G16" i="1"/>
  <c r="I15" i="1"/>
  <c r="G15" i="1"/>
  <c r="I14" i="1"/>
  <c r="G14" i="1"/>
  <c r="I13" i="1"/>
  <c r="G13" i="1"/>
  <c r="I12" i="1"/>
  <c r="I11" i="1" s="1"/>
  <c r="G12" i="1"/>
  <c r="E11" i="1"/>
  <c r="G11" i="1" s="1"/>
  <c r="C11" i="1"/>
  <c r="I10" i="1"/>
  <c r="G10" i="1"/>
  <c r="I9" i="1"/>
  <c r="I8" i="1" s="1"/>
  <c r="G9" i="1"/>
  <c r="E8" i="1"/>
  <c r="E17" i="1" s="1"/>
  <c r="C8" i="1"/>
  <c r="C17" i="1" s="1"/>
  <c r="I17" i="1" l="1"/>
  <c r="G8" i="1"/>
  <c r="G17" i="1" s="1"/>
</calcChain>
</file>

<file path=xl/sharedStrings.xml><?xml version="1.0" encoding="utf-8"?>
<sst xmlns="http://schemas.openxmlformats.org/spreadsheetml/2006/main" count="28" uniqueCount="28">
  <si>
    <t xml:space="preserve">Estado de Comparación de los Importes Presupuestados y Realizados </t>
  </si>
  <si>
    <t>Durante el Año Terminado el 31 de diciembre de 2025</t>
  </si>
  <si>
    <t>Presupuesto sobre la Base de Efectivo</t>
  </si>
  <si>
    <t>(Clasificación de Ingresos y Gastos por Objeto)</t>
  </si>
  <si>
    <t>Concepto</t>
  </si>
  <si>
    <t>Presupuesto Reformado (A)</t>
  </si>
  <si>
    <t>Presupuesto Ejecutado (B)</t>
  </si>
  <si>
    <t>% de Variac Ejecución (C=B/A)</t>
  </si>
  <si>
    <t>Variación (D=A-B)</t>
  </si>
  <si>
    <t>Ingresos totales</t>
  </si>
  <si>
    <t xml:space="preserve"> </t>
  </si>
  <si>
    <t>Contribuciones Sociales</t>
  </si>
  <si>
    <t>Transferencias Aporte Gobierno Central por medio al Ministerio de Trabajo</t>
  </si>
  <si>
    <t>Gastos totales</t>
  </si>
  <si>
    <t>Remuneraciones y contribuciones</t>
  </si>
  <si>
    <t>Contratación de servicios</t>
  </si>
  <si>
    <t>Materiales y suministros</t>
  </si>
  <si>
    <t>Transferencias corrientes</t>
  </si>
  <si>
    <t>Bienes muebles, inmuebles e intangibles</t>
  </si>
  <si>
    <r>
      <rPr>
        <b/>
        <sz val="18"/>
        <color rgb="FF231F20"/>
        <rFont val="Times New Roman"/>
        <family val="1"/>
      </rPr>
      <t>Resultado financiero (1-2)</t>
    </r>
  </si>
  <si>
    <t>CABE DESTACAR QUE DURANTE EL PERIODO CONTABLE SE REALIZO MODIFICACION AL PRESUPUESTO</t>
  </si>
  <si>
    <t>VER EL ANEXO.</t>
  </si>
  <si>
    <t>ELIAS BAEZ DE LOS SANTOS</t>
  </si>
  <si>
    <t>Director General</t>
  </si>
  <si>
    <t>ALMEYRA C. SARMIENTO</t>
  </si>
  <si>
    <t>FATIMA SCROGGINS</t>
  </si>
  <si>
    <t xml:space="preserve">Interina Dirección Financiera </t>
  </si>
  <si>
    <t xml:space="preserve">       Contadora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</si>
</sst>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###0;###0"/>
    <numFmt numFmtId="165" formatCode="_(* #,##0.00_);_(* \(#,##0.00\);_(* &quot;-&quot;??_);_(@_)"/>
    <numFmt numFmtId="166" formatCode="###0.0;###0.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rgb="FF231F20"/>
      <name val="Times New Roman"/>
      <family val="1"/>
    </font>
    <font>
      <b/>
      <sz val="11"/>
      <color rgb="FF231F20"/>
      <name val="Times New Roman"/>
      <family val="1"/>
    </font>
    <font>
      <b/>
      <sz val="18"/>
      <name val="Times New Roman"/>
      <family val="1"/>
    </font>
    <font>
      <b/>
      <sz val="14"/>
      <color rgb="FF000000"/>
      <name val="Times New Roman"/>
      <family val="1"/>
    </font>
    <font>
      <b/>
      <sz val="11"/>
      <name val="Times New Roman"/>
      <family val="1"/>
    </font>
    <font>
      <b/>
      <sz val="18"/>
      <color rgb="FF000000"/>
      <name val="Times New Roman"/>
      <family val="1"/>
    </font>
    <font>
      <b/>
      <sz val="11"/>
      <color rgb="FF000000"/>
      <name val="Times New Roman"/>
      <family val="1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rgb="FF000000"/>
      <name val="Times New Roman"/>
      <family val="2"/>
    </font>
    <font>
      <sz val="18"/>
      <color rgb="FF000000"/>
      <name val="Times New Roman"/>
      <family val="2"/>
    </font>
    <font>
      <sz val="18"/>
      <name val="Times New Roman"/>
      <family val="1"/>
    </font>
    <font>
      <sz val="18"/>
      <color theme="1"/>
      <name val="Times New Roman"/>
      <family val="1"/>
    </font>
    <font>
      <sz val="1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1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8" fillId="0" borderId="0"/>
  </cellStyleXfs>
  <cellXfs count="44">
    <xf numFmtId="0" fontId="0" fillId="0" borderId="0" xfId="0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 vertical="top" wrapText="1"/>
    </xf>
    <xf numFmtId="164" fontId="6" fillId="0" borderId="0" xfId="0" applyNumberFormat="1" applyFont="1" applyAlignment="1">
      <alignment horizontal="center" vertical="top" wrapText="1"/>
    </xf>
    <xf numFmtId="0" fontId="7" fillId="0" borderId="0" xfId="0" applyFont="1" applyAlignment="1">
      <alignment horizontal="left" vertical="top" wrapText="1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2" fillId="0" borderId="0" xfId="0" applyFont="1"/>
    <xf numFmtId="165" fontId="11" fillId="0" borderId="0" xfId="1" applyFont="1" applyFill="1"/>
    <xf numFmtId="0" fontId="5" fillId="0" borderId="0" xfId="0" applyFont="1" applyAlignment="1">
      <alignment horizontal="left" vertical="center" wrapText="1"/>
    </xf>
    <xf numFmtId="164" fontId="12" fillId="0" borderId="0" xfId="0" applyNumberFormat="1" applyFont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165" fontId="5" fillId="0" borderId="0" xfId="1" applyFont="1" applyFill="1" applyBorder="1" applyAlignment="1">
      <alignment horizontal="center" vertical="top" wrapText="1"/>
    </xf>
    <xf numFmtId="9" fontId="5" fillId="0" borderId="0" xfId="2" applyFont="1" applyFill="1" applyBorder="1" applyAlignment="1">
      <alignment horizontal="center" vertical="top" wrapText="1"/>
    </xf>
    <xf numFmtId="165" fontId="0" fillId="0" borderId="0" xfId="0" applyNumberFormat="1"/>
    <xf numFmtId="166" fontId="13" fillId="0" borderId="0" xfId="0" applyNumberFormat="1" applyFont="1" applyAlignment="1">
      <alignment horizontal="left" vertical="top" wrapText="1"/>
    </xf>
    <xf numFmtId="0" fontId="14" fillId="0" borderId="0" xfId="0" applyFont="1" applyAlignment="1">
      <alignment horizontal="left" vertical="top" wrapText="1"/>
    </xf>
    <xf numFmtId="165" fontId="14" fillId="0" borderId="0" xfId="1" applyFont="1" applyFill="1" applyBorder="1" applyAlignment="1">
      <alignment horizontal="center" vertical="top" wrapText="1"/>
    </xf>
    <xf numFmtId="9" fontId="14" fillId="0" borderId="0" xfId="2" applyFont="1" applyFill="1" applyBorder="1" applyAlignment="1">
      <alignment horizontal="center" vertical="top" wrapText="1"/>
    </xf>
    <xf numFmtId="43" fontId="0" fillId="0" borderId="0" xfId="0" applyNumberFormat="1"/>
    <xf numFmtId="165" fontId="0" fillId="0" borderId="0" xfId="1" applyFont="1" applyFill="1"/>
    <xf numFmtId="165" fontId="0" fillId="0" borderId="0" xfId="1" quotePrefix="1" applyFont="1"/>
    <xf numFmtId="165" fontId="2" fillId="0" borderId="0" xfId="0" applyNumberFormat="1" applyFont="1"/>
    <xf numFmtId="165" fontId="2" fillId="0" borderId="0" xfId="1" applyFont="1" applyFill="1" applyBorder="1" applyAlignment="1">
      <alignment horizontal="right"/>
    </xf>
    <xf numFmtId="165" fontId="14" fillId="0" borderId="1" xfId="1" applyFont="1" applyFill="1" applyBorder="1" applyAlignment="1">
      <alignment horizontal="center" vertical="top" wrapText="1"/>
    </xf>
    <xf numFmtId="165" fontId="15" fillId="0" borderId="1" xfId="1" applyFont="1" applyFill="1" applyBorder="1" applyAlignment="1">
      <alignment horizontal="center" vertical="top" wrapText="1"/>
    </xf>
    <xf numFmtId="0" fontId="16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center" wrapText="1"/>
    </xf>
    <xf numFmtId="165" fontId="5" fillId="0" borderId="2" xfId="1" applyFont="1" applyFill="1" applyBorder="1" applyAlignment="1">
      <alignment horizontal="center" vertical="center" wrapText="1"/>
    </xf>
    <xf numFmtId="165" fontId="5" fillId="0" borderId="0" xfId="1" applyFont="1" applyFill="1" applyBorder="1" applyAlignment="1">
      <alignment horizontal="center" vertical="center" wrapText="1"/>
    </xf>
    <xf numFmtId="9" fontId="5" fillId="0" borderId="0" xfId="0" applyNumberFormat="1" applyFont="1" applyAlignment="1">
      <alignment horizontal="center" vertical="center" wrapText="1"/>
    </xf>
    <xf numFmtId="0" fontId="17" fillId="0" borderId="0" xfId="0" applyFont="1"/>
    <xf numFmtId="165" fontId="0" fillId="0" borderId="0" xfId="1" applyFont="1"/>
    <xf numFmtId="0" fontId="11" fillId="0" borderId="0" xfId="0" applyFont="1"/>
    <xf numFmtId="0" fontId="7" fillId="2" borderId="0" xfId="3" applyFont="1" applyFill="1" applyAlignment="1">
      <alignment horizontal="center"/>
    </xf>
    <xf numFmtId="0" fontId="19" fillId="2" borderId="0" xfId="3" applyFont="1" applyFill="1" applyAlignment="1">
      <alignment horizontal="center"/>
    </xf>
    <xf numFmtId="0" fontId="20" fillId="0" borderId="0" xfId="0" applyFont="1"/>
    <xf numFmtId="165" fontId="2" fillId="0" borderId="0" xfId="1" applyFont="1" applyBorder="1"/>
    <xf numFmtId="0" fontId="21" fillId="0" borderId="0" xfId="0" applyFont="1"/>
    <xf numFmtId="0" fontId="7" fillId="2" borderId="0" xfId="3" applyFont="1" applyFill="1" applyAlignment="1">
      <alignment horizontal="center"/>
    </xf>
    <xf numFmtId="0" fontId="19" fillId="2" borderId="0" xfId="3" applyFont="1" applyFill="1" applyAlignment="1">
      <alignment horizontal="center"/>
    </xf>
  </cellXfs>
  <cellStyles count="4">
    <cellStyle name="Millares" xfId="1" builtinId="3"/>
    <cellStyle name="Normal" xfId="0" builtinId="0"/>
    <cellStyle name="Normal 5" xfId="3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874213</xdr:colOff>
      <xdr:row>3</xdr:row>
      <xdr:rowOff>138961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264738" cy="99621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2"/>
  <sheetViews>
    <sheetView tabSelected="1" zoomScale="73" zoomScaleNormal="73" workbookViewId="0">
      <selection activeCell="A6" sqref="A6:I6"/>
    </sheetView>
  </sheetViews>
  <sheetFormatPr baseColWidth="10" defaultRowHeight="15" x14ac:dyDescent="0.25"/>
  <cols>
    <col min="1" max="1" width="5.85546875" bestFit="1" customWidth="1"/>
    <col min="2" max="2" width="41.7109375" customWidth="1"/>
    <col min="3" max="3" width="28.28515625" customWidth="1"/>
    <col min="4" max="4" width="1" customWidth="1"/>
    <col min="5" max="5" width="25.5703125" customWidth="1"/>
    <col min="6" max="6" width="1" customWidth="1"/>
    <col min="7" max="7" width="16.42578125" customWidth="1"/>
    <col min="8" max="8" width="2.140625" customWidth="1"/>
    <col min="9" max="9" width="28" customWidth="1"/>
    <col min="10" max="10" width="1.7109375" hidden="1" customWidth="1"/>
    <col min="11" max="14" width="11.42578125" hidden="1" customWidth="1"/>
    <col min="15" max="15" width="26" customWidth="1"/>
    <col min="16" max="16" width="22" customWidth="1"/>
    <col min="17" max="17" width="23.28515625" customWidth="1"/>
  </cols>
  <sheetData>
    <row r="1" spans="1:23" ht="22.5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2"/>
      <c r="K1" s="2"/>
      <c r="Q1" s="3"/>
    </row>
    <row r="2" spans="1:23" ht="22.5" x14ac:dyDescent="0.25">
      <c r="A2" s="1" t="s">
        <v>1</v>
      </c>
      <c r="B2" s="1"/>
      <c r="C2" s="1"/>
      <c r="D2" s="1"/>
      <c r="E2" s="1"/>
      <c r="F2" s="1"/>
      <c r="G2" s="1"/>
      <c r="H2" s="1"/>
      <c r="I2" s="1"/>
      <c r="J2" s="2"/>
      <c r="K2" s="2"/>
    </row>
    <row r="3" spans="1:23" ht="22.5" x14ac:dyDescent="0.25">
      <c r="A3" s="1" t="s">
        <v>2</v>
      </c>
      <c r="B3" s="1"/>
      <c r="C3" s="1"/>
      <c r="D3" s="1"/>
      <c r="E3" s="1"/>
      <c r="F3" s="1"/>
      <c r="G3" s="1"/>
      <c r="H3" s="1"/>
      <c r="I3" s="1"/>
      <c r="J3" s="2"/>
      <c r="K3" s="2"/>
      <c r="O3" s="4"/>
      <c r="P3" s="5"/>
    </row>
    <row r="4" spans="1:23" ht="22.5" x14ac:dyDescent="0.25">
      <c r="A4" s="6" t="s">
        <v>3</v>
      </c>
      <c r="B4" s="6"/>
      <c r="C4" s="6"/>
      <c r="D4" s="6"/>
      <c r="E4" s="6"/>
      <c r="F4" s="6"/>
      <c r="G4" s="6"/>
      <c r="H4" s="6"/>
      <c r="I4" s="6"/>
      <c r="J4" s="7"/>
      <c r="K4" s="7"/>
      <c r="O4" s="8"/>
    </row>
    <row r="5" spans="1:23" ht="22.5" x14ac:dyDescent="0.25">
      <c r="A5" s="9"/>
      <c r="B5" s="9"/>
      <c r="C5" s="9"/>
      <c r="D5" s="9"/>
      <c r="E5" s="9"/>
      <c r="F5" s="9"/>
      <c r="G5" s="9"/>
      <c r="H5" s="9"/>
      <c r="I5" s="9"/>
      <c r="J5" s="7"/>
      <c r="K5" s="7"/>
      <c r="O5" s="8"/>
    </row>
    <row r="6" spans="1:23" ht="22.5" x14ac:dyDescent="0.3">
      <c r="A6" s="6"/>
      <c r="B6" s="6"/>
      <c r="C6" s="6"/>
      <c r="D6" s="6"/>
      <c r="E6" s="6"/>
      <c r="F6" s="6"/>
      <c r="G6" s="6"/>
      <c r="H6" s="6"/>
      <c r="I6" s="6"/>
      <c r="J6" s="7"/>
      <c r="K6" s="7"/>
      <c r="O6" s="4"/>
      <c r="P6" s="10"/>
      <c r="Q6" s="11"/>
    </row>
    <row r="7" spans="1:23" ht="69" customHeight="1" x14ac:dyDescent="0.25">
      <c r="A7" s="12" t="s">
        <v>4</v>
      </c>
      <c r="B7" s="12"/>
      <c r="C7" s="3" t="s">
        <v>5</v>
      </c>
      <c r="D7" s="3"/>
      <c r="E7" s="3" t="s">
        <v>6</v>
      </c>
      <c r="F7" s="3"/>
      <c r="G7" s="3" t="s">
        <v>7</v>
      </c>
      <c r="H7" s="3"/>
      <c r="I7" s="3" t="s">
        <v>8</v>
      </c>
    </row>
    <row r="8" spans="1:23" ht="22.5" x14ac:dyDescent="0.25">
      <c r="A8" s="13">
        <v>1</v>
      </c>
      <c r="B8" s="14" t="s">
        <v>9</v>
      </c>
      <c r="C8" s="15">
        <f>+C9+C10</f>
        <v>940425563.47000003</v>
      </c>
      <c r="D8" s="15"/>
      <c r="E8" s="15">
        <f>+E9+E10</f>
        <v>538371753.73000002</v>
      </c>
      <c r="F8" s="15"/>
      <c r="G8" s="16">
        <f>+E8/C8</f>
        <v>0.57247673249492048</v>
      </c>
      <c r="H8" s="16"/>
      <c r="I8" s="15">
        <f>SUM(I9:I10)</f>
        <v>402053809.74000007</v>
      </c>
      <c r="P8" s="17"/>
      <c r="W8" t="s">
        <v>10</v>
      </c>
    </row>
    <row r="9" spans="1:23" ht="23.25" x14ac:dyDescent="0.25">
      <c r="A9" s="18">
        <v>1.2</v>
      </c>
      <c r="B9" s="19" t="s">
        <v>11</v>
      </c>
      <c r="C9" s="20">
        <v>860208226.47000003</v>
      </c>
      <c r="D9" s="20"/>
      <c r="E9" s="20">
        <v>457963809.51999998</v>
      </c>
      <c r="F9" s="20"/>
      <c r="G9" s="21">
        <f t="shared" ref="G9:G15" si="0">+E9/C9</f>
        <v>0.53238715397936454</v>
      </c>
      <c r="H9" s="16"/>
      <c r="I9" s="20">
        <f>+C9-E9</f>
        <v>402244416.95000005</v>
      </c>
      <c r="P9" s="22"/>
    </row>
    <row r="10" spans="1:23" ht="69.75" x14ac:dyDescent="0.25">
      <c r="A10" s="18">
        <v>1.4</v>
      </c>
      <c r="B10" s="19" t="s">
        <v>12</v>
      </c>
      <c r="C10" s="20">
        <v>80217337</v>
      </c>
      <c r="D10" s="20"/>
      <c r="E10" s="20">
        <v>80407944.209999993</v>
      </c>
      <c r="F10" s="20"/>
      <c r="G10" s="21">
        <f t="shared" si="0"/>
        <v>1.002376134849752</v>
      </c>
      <c r="H10" s="21"/>
      <c r="I10" s="20">
        <f>+C10-E10</f>
        <v>-190607.20999999344</v>
      </c>
    </row>
    <row r="11" spans="1:23" ht="22.5" x14ac:dyDescent="0.25">
      <c r="A11" s="13">
        <v>2</v>
      </c>
      <c r="B11" s="14" t="s">
        <v>13</v>
      </c>
      <c r="C11" s="15">
        <f>SUM(C12:C16)</f>
        <v>940425563.47000003</v>
      </c>
      <c r="D11" s="15"/>
      <c r="E11" s="15">
        <f>SUM(E12:E16)</f>
        <v>578891995.54999995</v>
      </c>
      <c r="F11" s="15"/>
      <c r="G11" s="16">
        <f t="shared" si="0"/>
        <v>0.61556386601613988</v>
      </c>
      <c r="H11" s="16"/>
      <c r="I11" s="15">
        <f>SUM(I12:I16)</f>
        <v>361533567.92000002</v>
      </c>
      <c r="O11" s="17"/>
    </row>
    <row r="12" spans="1:23" ht="46.5" x14ac:dyDescent="0.25">
      <c r="A12" s="18">
        <v>2.1</v>
      </c>
      <c r="B12" s="19" t="s">
        <v>14</v>
      </c>
      <c r="C12" s="20">
        <v>322241565</v>
      </c>
      <c r="D12" s="20"/>
      <c r="E12" s="20">
        <v>320991028.94999999</v>
      </c>
      <c r="F12" s="20"/>
      <c r="G12" s="21">
        <f t="shared" si="0"/>
        <v>0.99611925900992937</v>
      </c>
      <c r="H12" s="21"/>
      <c r="I12" s="20">
        <f>+C12-E12</f>
        <v>1250536.0500000119</v>
      </c>
      <c r="O12" s="17"/>
      <c r="P12" s="17"/>
      <c r="Q12" s="22"/>
    </row>
    <row r="13" spans="1:23" ht="23.25" x14ac:dyDescent="0.25">
      <c r="A13" s="18">
        <v>2.2000000000000002</v>
      </c>
      <c r="B13" s="19" t="s">
        <v>15</v>
      </c>
      <c r="C13" s="20">
        <v>390785222</v>
      </c>
      <c r="D13" s="20"/>
      <c r="E13" s="20">
        <v>177808260.16999999</v>
      </c>
      <c r="F13" s="20"/>
      <c r="G13" s="21">
        <f t="shared" si="0"/>
        <v>0.45500251841662526</v>
      </c>
      <c r="H13" s="21"/>
      <c r="I13" s="20">
        <f>+C13-E13</f>
        <v>212976961.83000001</v>
      </c>
      <c r="O13" s="23"/>
      <c r="P13" s="17"/>
      <c r="Q13" s="24"/>
    </row>
    <row r="14" spans="1:23" ht="23.25" x14ac:dyDescent="0.25">
      <c r="A14" s="18">
        <v>2.2999999999999998</v>
      </c>
      <c r="B14" s="19" t="s">
        <v>16</v>
      </c>
      <c r="C14" s="20">
        <v>45940316.469999999</v>
      </c>
      <c r="D14" s="20"/>
      <c r="E14" s="20">
        <v>21476292.93</v>
      </c>
      <c r="F14" s="20"/>
      <c r="G14" s="21">
        <f t="shared" si="0"/>
        <v>0.46748247683544963</v>
      </c>
      <c r="H14" s="21"/>
      <c r="I14" s="20">
        <f>+C14-E14</f>
        <v>24464023.539999999</v>
      </c>
      <c r="O14" s="22"/>
      <c r="P14" s="17"/>
      <c r="Q14" s="22"/>
    </row>
    <row r="15" spans="1:23" ht="23.25" x14ac:dyDescent="0.25">
      <c r="A15" s="18">
        <v>2.4</v>
      </c>
      <c r="B15" s="19" t="s">
        <v>17</v>
      </c>
      <c r="C15" s="20">
        <v>2400000</v>
      </c>
      <c r="D15" s="20"/>
      <c r="E15" s="20">
        <v>1350318.34</v>
      </c>
      <c r="F15" s="20"/>
      <c r="G15" s="21">
        <f t="shared" si="0"/>
        <v>0.56263264166666671</v>
      </c>
      <c r="H15" s="21"/>
      <c r="I15" s="20">
        <f>+C15-E15</f>
        <v>1049681.6599999999</v>
      </c>
      <c r="O15" s="25"/>
      <c r="P15" s="26"/>
      <c r="Q15" s="26"/>
      <c r="R15" s="26"/>
      <c r="S15" s="26"/>
    </row>
    <row r="16" spans="1:23" ht="46.5" x14ac:dyDescent="0.25">
      <c r="A16" s="18">
        <v>2.6</v>
      </c>
      <c r="B16" s="19" t="s">
        <v>18</v>
      </c>
      <c r="C16" s="27">
        <v>179058460</v>
      </c>
      <c r="D16" s="20"/>
      <c r="E16" s="28">
        <v>57266095.159999996</v>
      </c>
      <c r="F16" s="20"/>
      <c r="G16" s="21">
        <f>+E16/C16</f>
        <v>0.3198178693148595</v>
      </c>
      <c r="H16" s="21"/>
      <c r="I16" s="27">
        <f>+C16-E16</f>
        <v>121792364.84</v>
      </c>
      <c r="O16" s="25"/>
      <c r="P16" s="26"/>
      <c r="Q16" s="26"/>
      <c r="R16" s="26"/>
      <c r="S16" s="26"/>
    </row>
    <row r="17" spans="1:17" ht="24" thickBot="1" x14ac:dyDescent="0.3">
      <c r="A17" s="29"/>
      <c r="B17" s="30" t="s">
        <v>19</v>
      </c>
      <c r="C17" s="31">
        <f>+C8-C11</f>
        <v>0</v>
      </c>
      <c r="D17" s="32"/>
      <c r="E17" s="31">
        <f>+E8-E11</f>
        <v>-40520241.819999933</v>
      </c>
      <c r="F17" s="32"/>
      <c r="G17" s="33">
        <f>+G8-G11</f>
        <v>-4.3087133521219401E-2</v>
      </c>
      <c r="H17" s="33"/>
      <c r="I17" s="31">
        <f>+I8-I11</f>
        <v>40520241.820000052</v>
      </c>
      <c r="Q17" s="22"/>
    </row>
    <row r="18" spans="1:17" ht="16.5" thickTop="1" x14ac:dyDescent="0.25">
      <c r="A18" s="34"/>
      <c r="B18" s="34"/>
      <c r="C18" s="34"/>
      <c r="D18" s="34"/>
      <c r="E18" s="34"/>
      <c r="F18" s="34"/>
      <c r="G18" s="34"/>
      <c r="H18" s="34"/>
      <c r="I18" s="34"/>
      <c r="P18" s="17"/>
      <c r="Q18" s="35"/>
    </row>
    <row r="19" spans="1:17" ht="15.75" x14ac:dyDescent="0.25">
      <c r="A19" s="34"/>
      <c r="B19" s="34"/>
      <c r="C19" s="34"/>
      <c r="D19" s="34"/>
      <c r="E19" s="34"/>
      <c r="F19" s="34"/>
      <c r="G19" s="34"/>
      <c r="H19" s="34"/>
      <c r="I19" s="34"/>
      <c r="P19" s="17"/>
    </row>
    <row r="20" spans="1:17" ht="18.75" x14ac:dyDescent="0.3">
      <c r="A20" s="34"/>
      <c r="B20" s="36" t="s">
        <v>20</v>
      </c>
      <c r="C20" s="36"/>
      <c r="D20" s="36"/>
      <c r="E20" s="36"/>
      <c r="F20" s="36"/>
      <c r="G20" s="36"/>
      <c r="H20" s="34"/>
      <c r="I20" s="34"/>
      <c r="P20" s="17"/>
    </row>
    <row r="21" spans="1:17" ht="15.75" x14ac:dyDescent="0.25">
      <c r="A21" s="34"/>
      <c r="B21" s="34" t="s">
        <v>21</v>
      </c>
      <c r="C21" s="34"/>
      <c r="D21" s="34"/>
      <c r="E21" s="34"/>
      <c r="F21" s="34"/>
      <c r="G21" s="34"/>
      <c r="H21" s="34"/>
      <c r="I21" s="34"/>
      <c r="P21" s="17"/>
    </row>
    <row r="22" spans="1:17" ht="15.75" x14ac:dyDescent="0.25">
      <c r="A22" s="34"/>
      <c r="B22" s="34"/>
      <c r="C22" s="34"/>
      <c r="D22" s="34"/>
      <c r="E22" s="34"/>
      <c r="F22" s="34"/>
      <c r="G22" s="34"/>
      <c r="H22" s="34"/>
      <c r="I22" s="34"/>
      <c r="P22" s="17"/>
    </row>
    <row r="25" spans="1:17" x14ac:dyDescent="0.25">
      <c r="C25" s="37" t="s">
        <v>22</v>
      </c>
      <c r="D25" s="37"/>
      <c r="E25" s="37"/>
      <c r="F25" s="37"/>
    </row>
    <row r="26" spans="1:17" x14ac:dyDescent="0.25">
      <c r="C26" s="38" t="s">
        <v>23</v>
      </c>
      <c r="D26" s="38"/>
      <c r="E26" s="38"/>
      <c r="F26" s="38"/>
    </row>
    <row r="27" spans="1:17" x14ac:dyDescent="0.25">
      <c r="C27" s="39"/>
    </row>
    <row r="28" spans="1:17" x14ac:dyDescent="0.25">
      <c r="E28" s="40"/>
    </row>
    <row r="30" spans="1:17" x14ac:dyDescent="0.25">
      <c r="B30" s="41"/>
    </row>
    <row r="31" spans="1:17" x14ac:dyDescent="0.25">
      <c r="B31" s="42" t="s">
        <v>24</v>
      </c>
      <c r="G31" s="39" t="s">
        <v>25</v>
      </c>
    </row>
    <row r="32" spans="1:17" x14ac:dyDescent="0.25">
      <c r="B32" s="43" t="s">
        <v>26</v>
      </c>
      <c r="G32" s="41" t="s">
        <v>27</v>
      </c>
    </row>
  </sheetData>
  <mergeCells count="8">
    <mergeCell ref="C25:F25"/>
    <mergeCell ref="C26:F26"/>
    <mergeCell ref="A1:I1"/>
    <mergeCell ref="A2:I2"/>
    <mergeCell ref="A3:I3"/>
    <mergeCell ref="A4:I4"/>
    <mergeCell ref="A6:I6"/>
    <mergeCell ref="A7:B7"/>
  </mergeCells>
  <printOptions horizontalCentered="1"/>
  <pageMargins left="0.70866141732283472" right="0.70866141732283472" top="0.74803149606299213" bottom="0.74803149606299213" header="0.31496062992125984" footer="0.31496062992125984"/>
  <pageSetup scale="61" orientation="landscape" r:id="rId1"/>
  <colBreaks count="1" manualBreakCount="1">
    <brk id="9" max="38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Estado Comparativo ARREGLO</vt:lpstr>
      <vt:lpstr>'Estado Comparativo ARREGLO'!Área_de_impresión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Fatima Maria Elisa Scroggins Ubri</dc:creator>
  <cp:lastModifiedBy>Fatima Maria Elisa Scroggins Ubri</cp:lastModifiedBy>
  <dcterms:created xsi:type="dcterms:W3CDTF">2026-01-27T18:23:12Z</dcterms:created>
  <dcterms:modified xsi:type="dcterms:W3CDTF">2026-01-27T18:23:51Z</dcterms:modified>
</cp:coreProperties>
</file>