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DASTORAGE\Doc Compartido Contabilidad\NUEVA CARPETA\estados financieros\2025\DICIEMBRE DIGECOG\"/>
    </mc:Choice>
  </mc:AlternateContent>
  <bookViews>
    <workbookView xWindow="0" yWindow="0" windowWidth="20490" windowHeight="7365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E31" i="1" l="1"/>
  <c r="E32" i="1" l="1"/>
  <c r="C32" i="1"/>
  <c r="H30" i="1"/>
  <c r="E25" i="1"/>
  <c r="E27" i="1" s="1"/>
  <c r="C25" i="1"/>
  <c r="C27" i="1" s="1"/>
  <c r="H24" i="1"/>
  <c r="H23" i="1"/>
  <c r="E17" i="1"/>
  <c r="H16" i="1"/>
  <c r="H15" i="1"/>
  <c r="E12" i="1"/>
  <c r="H11" i="1"/>
  <c r="H9" i="1"/>
  <c r="H32" i="1" l="1"/>
  <c r="E34" i="1"/>
  <c r="E19" i="1"/>
  <c r="H25" i="1"/>
  <c r="H31" i="1"/>
  <c r="C12" i="1"/>
  <c r="H12" i="1" s="1"/>
  <c r="H27" i="1"/>
  <c r="C34" i="1"/>
  <c r="C17" i="1"/>
  <c r="H17" i="1" l="1"/>
  <c r="C19" i="1"/>
  <c r="H19" i="1" s="1"/>
</calcChain>
</file>

<file path=xl/sharedStrings.xml><?xml version="1.0" encoding="utf-8"?>
<sst xmlns="http://schemas.openxmlformats.org/spreadsheetml/2006/main" count="34" uniqueCount="34">
  <si>
    <t>Direccion de Información y Defensa de los Afiliados</t>
  </si>
  <si>
    <t>Estado de Situación Financiera</t>
  </si>
  <si>
    <t>(Valores en RD$)</t>
  </si>
  <si>
    <t>Activos</t>
  </si>
  <si>
    <t>Activos corrientes</t>
  </si>
  <si>
    <t>Efectivo y equivalentes de efectivo (Nota 7)</t>
  </si>
  <si>
    <t>Inventario  (Nota 8)</t>
  </si>
  <si>
    <t>Pagos anticipados (Nota 9)</t>
  </si>
  <si>
    <t>Total activos corrientes</t>
  </si>
  <si>
    <t>Activos no corrientes</t>
  </si>
  <si>
    <t>Propiedad planta y equipos neto (Nota 10)</t>
  </si>
  <si>
    <t xml:space="preserve">Activos intangibles (Nota 11) </t>
  </si>
  <si>
    <t>Total activos no corrientes</t>
  </si>
  <si>
    <t>Total activos</t>
  </si>
  <si>
    <t xml:space="preserve"> </t>
  </si>
  <si>
    <t>Pasivos</t>
  </si>
  <si>
    <t>Pasivos corrientes</t>
  </si>
  <si>
    <t>Cuentas por pagar a corto plazo (Nota 12)</t>
  </si>
  <si>
    <t>Retenciones y acumulaciones por pagar (Nota 13)</t>
  </si>
  <si>
    <t>Total pasivos corrientes</t>
  </si>
  <si>
    <t xml:space="preserve">Total pasivos </t>
  </si>
  <si>
    <t>Activos Netos/Patrimonio (Nota 14)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</si>
  <si>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</si>
  <si>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</si>
  <si>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</si>
  <si>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</si>
  <si>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>Las notas en las páginas 7 a 21 son parte integral de estos Estados Financieros.</t>
  </si>
  <si>
    <t>Elías Báez de los Santos</t>
  </si>
  <si>
    <t>Director</t>
  </si>
  <si>
    <t>Almeyra C. Sarmiento</t>
  </si>
  <si>
    <t>Fátima Scroggins</t>
  </si>
  <si>
    <t>Interina Dirección Financiera</t>
  </si>
  <si>
    <t xml:space="preserve"> Contadora </t>
  </si>
  <si>
    <t>Al 31 de diciembre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</si>
</sst>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u val="double"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1" fontId="10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justify" vertical="center"/>
    </xf>
    <xf numFmtId="39" fontId="11" fillId="2" borderId="0" xfId="0" applyNumberFormat="1" applyFont="1" applyFill="1" applyAlignment="1">
      <alignment vertical="center"/>
    </xf>
    <xf numFmtId="39" fontId="8" fillId="2" borderId="0" xfId="0" applyNumberFormat="1" applyFont="1" applyFill="1" applyAlignment="1">
      <alignment vertical="center"/>
    </xf>
    <xf numFmtId="164" fontId="8" fillId="2" borderId="0" xfId="1" applyFont="1" applyFill="1" applyBorder="1" applyAlignment="1">
      <alignment vertical="center"/>
    </xf>
    <xf numFmtId="165" fontId="8" fillId="2" borderId="0" xfId="0" applyNumberFormat="1" applyFont="1" applyFill="1" applyAlignment="1">
      <alignment horizontal="left" vertical="center"/>
    </xf>
    <xf numFmtId="165" fontId="6" fillId="2" borderId="0" xfId="0" applyNumberFormat="1" applyFont="1" applyFill="1" applyAlignment="1">
      <alignment vertical="center"/>
    </xf>
    <xf numFmtId="37" fontId="6" fillId="2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1" applyFont="1" applyFill="1" applyBorder="1" applyAlignment="1">
      <alignment vertical="center"/>
    </xf>
    <xf numFmtId="165" fontId="12" fillId="0" borderId="0" xfId="0" applyNumberFormat="1" applyFont="1" applyAlignment="1">
      <alignment vertical="center"/>
    </xf>
    <xf numFmtId="37" fontId="12" fillId="0" borderId="0" xfId="0" applyNumberFormat="1" applyFont="1" applyAlignment="1">
      <alignment vertical="center"/>
    </xf>
    <xf numFmtId="0" fontId="12" fillId="2" borderId="0" xfId="0" applyFont="1" applyFill="1" applyAlignment="1">
      <alignment vertical="center"/>
    </xf>
    <xf numFmtId="164" fontId="8" fillId="2" borderId="1" xfId="1" applyFont="1" applyFill="1" applyBorder="1" applyAlignment="1"/>
    <xf numFmtId="165" fontId="8" fillId="2" borderId="0" xfId="0" applyNumberFormat="1" applyFont="1" applyFill="1" applyAlignment="1">
      <alignment horizontal="left" vertical="center" indent="5"/>
    </xf>
    <xf numFmtId="0" fontId="6" fillId="2" borderId="0" xfId="0" applyFont="1" applyFill="1"/>
    <xf numFmtId="165" fontId="6" fillId="2" borderId="0" xfId="0" applyNumberFormat="1" applyFont="1" applyFill="1"/>
    <xf numFmtId="37" fontId="6" fillId="2" borderId="0" xfId="0" applyNumberFormat="1" applyFont="1" applyFill="1"/>
    <xf numFmtId="0" fontId="4" fillId="2" borderId="0" xfId="0" applyFont="1" applyFill="1"/>
    <xf numFmtId="0" fontId="0" fillId="2" borderId="0" xfId="0" applyFill="1"/>
    <xf numFmtId="164" fontId="11" fillId="2" borderId="0" xfId="1" applyFont="1" applyFill="1" applyBorder="1" applyAlignment="1">
      <alignment vertical="center"/>
    </xf>
    <xf numFmtId="165" fontId="8" fillId="2" borderId="0" xfId="0" applyNumberFormat="1" applyFont="1" applyFill="1" applyAlignment="1">
      <alignment vertical="center"/>
    </xf>
    <xf numFmtId="164" fontId="8" fillId="2" borderId="0" xfId="1" applyFont="1" applyFill="1" applyBorder="1" applyAlignment="1"/>
    <xf numFmtId="164" fontId="11" fillId="2" borderId="2" xfId="1" applyFont="1" applyFill="1" applyBorder="1" applyAlignment="1">
      <alignment vertical="center"/>
    </xf>
    <xf numFmtId="165" fontId="13" fillId="2" borderId="0" xfId="0" applyNumberFormat="1" applyFont="1" applyFill="1" applyAlignment="1">
      <alignment horizontal="left" vertical="center"/>
    </xf>
    <xf numFmtId="164" fontId="8" fillId="2" borderId="0" xfId="1" applyFont="1" applyFill="1" applyBorder="1" applyAlignment="1">
      <alignment horizontal="left" vertical="center"/>
    </xf>
    <xf numFmtId="37" fontId="12" fillId="2" borderId="0" xfId="0" applyNumberFormat="1" applyFont="1" applyFill="1" applyAlignment="1">
      <alignment vertical="center"/>
    </xf>
    <xf numFmtId="165" fontId="8" fillId="2" borderId="0" xfId="0" applyNumberFormat="1" applyFont="1" applyFill="1"/>
    <xf numFmtId="164" fontId="12" fillId="2" borderId="0" xfId="1" applyFont="1" applyFill="1" applyAlignment="1">
      <alignment vertical="center"/>
    </xf>
    <xf numFmtId="164" fontId="12" fillId="2" borderId="0" xfId="0" applyNumberFormat="1" applyFont="1" applyFill="1" applyAlignment="1">
      <alignment vertical="center"/>
    </xf>
    <xf numFmtId="165" fontId="12" fillId="2" borderId="0" xfId="0" applyNumberFormat="1" applyFont="1" applyFill="1" applyAlignment="1">
      <alignment vertical="center"/>
    </xf>
    <xf numFmtId="164" fontId="12" fillId="2" borderId="0" xfId="1" applyFont="1" applyFill="1" applyBorder="1" applyAlignment="1">
      <alignment vertical="center"/>
    </xf>
    <xf numFmtId="164" fontId="11" fillId="2" borderId="3" xfId="1" applyFont="1" applyFill="1" applyBorder="1" applyAlignment="1">
      <alignment vertical="center"/>
    </xf>
    <xf numFmtId="164" fontId="8" fillId="2" borderId="1" xfId="1" applyFon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165" fontId="11" fillId="2" borderId="0" xfId="0" applyNumberFormat="1" applyFont="1" applyFill="1" applyAlignment="1">
      <alignment vertical="center"/>
    </xf>
    <xf numFmtId="43" fontId="8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85725</xdr:rowOff>
    </xdr:from>
    <xdr:to>
      <xdr:col>1</xdr:col>
      <xdr:colOff>552450</xdr:colOff>
      <xdr:row>3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85725"/>
          <a:ext cx="1057274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tabSelected="1" topLeftCell="A18" zoomScaleNormal="100" zoomScaleSheetLayoutView="100" workbookViewId="0">
      <selection activeCell="C39" sqref="C39"/>
    </sheetView>
  </sheetViews>
  <sheetFormatPr baseColWidth="10" defaultColWidth="11.42578125" defaultRowHeight="15" x14ac:dyDescent="0.25"/>
  <cols>
    <col min="1" max="1" width="8.140625" style="6" customWidth="1"/>
    <col min="2" max="2" width="43.28515625" style="6" customWidth="1"/>
    <col min="3" max="3" width="17.42578125" style="6" customWidth="1"/>
    <col min="4" max="4" width="1.42578125" style="6" customWidth="1"/>
    <col min="5" max="6" width="20" style="6" customWidth="1"/>
    <col min="7" max="7" width="32.5703125" style="6" customWidth="1"/>
    <col min="8" max="8" width="15.28515625" style="6" hidden="1" customWidth="1"/>
    <col min="9" max="9" width="3.7109375" style="6" customWidth="1"/>
    <col min="10" max="12" width="11.42578125" style="6"/>
    <col min="13" max="16384" width="11.42578125" style="3"/>
  </cols>
  <sheetData>
    <row r="1" spans="1:33" ht="15.75" x14ac:dyDescent="0.25">
      <c r="A1" s="55" t="s">
        <v>0</v>
      </c>
      <c r="B1" s="55"/>
      <c r="C1" s="55"/>
      <c r="D1" s="55"/>
      <c r="E1" s="55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5.75" x14ac:dyDescent="0.25">
      <c r="A2" s="55" t="s">
        <v>1</v>
      </c>
      <c r="B2" s="55"/>
      <c r="C2" s="55"/>
      <c r="D2" s="55"/>
      <c r="E2" s="55"/>
      <c r="F2" s="1"/>
      <c r="G2" s="4"/>
      <c r="H2" s="5"/>
      <c r="I2" s="5"/>
      <c r="J2" s="5"/>
      <c r="K2" s="5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5.75" x14ac:dyDescent="0.25">
      <c r="A3" s="55" t="s">
        <v>33</v>
      </c>
      <c r="B3" s="55"/>
      <c r="C3" s="55"/>
      <c r="D3" s="55"/>
      <c r="E3" s="55"/>
      <c r="F3" s="1"/>
      <c r="G3" s="4"/>
      <c r="H3" s="5"/>
      <c r="I3" s="5"/>
      <c r="J3" s="5"/>
      <c r="K3" s="5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5.75" x14ac:dyDescent="0.25">
      <c r="A4" s="55" t="s">
        <v>2</v>
      </c>
      <c r="B4" s="55"/>
      <c r="C4" s="55"/>
      <c r="D4" s="55"/>
      <c r="E4" s="55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x14ac:dyDescent="0.25">
      <c r="B5" s="7"/>
      <c r="F5" s="1"/>
      <c r="G5" s="1"/>
      <c r="H5" s="1"/>
      <c r="I5" s="1"/>
      <c r="J5" s="1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5">
      <c r="C6" s="8">
        <v>2025</v>
      </c>
      <c r="D6" s="9"/>
      <c r="E6" s="8">
        <v>2024</v>
      </c>
      <c r="F6" s="1"/>
      <c r="G6" s="10"/>
      <c r="H6" s="5"/>
      <c r="I6" s="5"/>
      <c r="J6" s="5"/>
      <c r="K6" s="5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x14ac:dyDescent="0.25">
      <c r="A7" s="11" t="s">
        <v>3</v>
      </c>
      <c r="B7" s="12"/>
      <c r="C7" s="13"/>
      <c r="D7" s="14"/>
      <c r="E7" s="14"/>
      <c r="F7" s="1"/>
      <c r="G7" s="1"/>
      <c r="H7" s="1"/>
      <c r="I7" s="1"/>
      <c r="J7" s="1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x14ac:dyDescent="0.25">
      <c r="A8" s="11" t="s">
        <v>4</v>
      </c>
      <c r="B8" s="12"/>
      <c r="C8" s="14"/>
      <c r="D8" s="14"/>
      <c r="E8" s="14"/>
      <c r="F8" s="1"/>
      <c r="G8" s="1"/>
      <c r="H8" s="1"/>
      <c r="I8" s="1"/>
      <c r="J8" s="1"/>
      <c r="K8" s="1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x14ac:dyDescent="0.25">
      <c r="A9" s="6" t="s">
        <v>5</v>
      </c>
      <c r="C9" s="15">
        <v>854337502.66999996</v>
      </c>
      <c r="D9" s="16">
        <v>15371597.33</v>
      </c>
      <c r="E9" s="15">
        <v>887865399.55999994</v>
      </c>
      <c r="F9" s="1"/>
      <c r="G9" s="1"/>
      <c r="H9" s="17">
        <f>+C9+E9</f>
        <v>1742202902.23</v>
      </c>
      <c r="I9" s="1"/>
      <c r="J9" s="18"/>
      <c r="K9" s="1"/>
      <c r="L9" s="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x14ac:dyDescent="0.25">
      <c r="A10" s="19" t="s">
        <v>6</v>
      </c>
      <c r="B10" s="19"/>
      <c r="C10" s="20">
        <v>1759088.55</v>
      </c>
      <c r="D10" s="16"/>
      <c r="E10" s="15">
        <v>0</v>
      </c>
      <c r="F10" s="10"/>
      <c r="G10" s="10"/>
      <c r="H10" s="21"/>
      <c r="I10" s="10"/>
      <c r="J10" s="22"/>
      <c r="K10" s="23"/>
      <c r="L10" s="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s="30" customFormat="1" x14ac:dyDescent="0.25">
      <c r="A11" s="6" t="s">
        <v>7</v>
      </c>
      <c r="B11" s="6"/>
      <c r="C11" s="24">
        <v>2733253.58</v>
      </c>
      <c r="D11" s="25"/>
      <c r="E11" s="24">
        <v>1451465.62</v>
      </c>
      <c r="F11" s="26"/>
      <c r="G11" s="26"/>
      <c r="H11" s="27">
        <f t="shared" ref="H11:H19" si="0">+C11+E11</f>
        <v>4184719.2</v>
      </c>
      <c r="I11" s="26"/>
      <c r="J11" s="28"/>
      <c r="K11" s="26"/>
      <c r="L11" s="26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</row>
    <row r="12" spans="1:33" x14ac:dyDescent="0.25">
      <c r="A12" s="11" t="s">
        <v>8</v>
      </c>
      <c r="C12" s="31">
        <f>SUM(C8:C11)</f>
        <v>858829844.79999995</v>
      </c>
      <c r="D12" s="16"/>
      <c r="E12" s="31">
        <f>SUM(E8:E11)</f>
        <v>889316865.17999995</v>
      </c>
      <c r="F12" s="1"/>
      <c r="G12" s="1"/>
      <c r="H12" s="17">
        <f t="shared" si="0"/>
        <v>1748146709.98</v>
      </c>
      <c r="I12" s="1"/>
      <c r="J12" s="18"/>
      <c r="K12" s="1"/>
      <c r="L12" s="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x14ac:dyDescent="0.25">
      <c r="A13" s="11"/>
      <c r="C13" s="31"/>
      <c r="D13" s="16"/>
      <c r="E13" s="31"/>
      <c r="F13" s="1"/>
      <c r="G13" s="1"/>
      <c r="H13" s="17"/>
      <c r="I13" s="1"/>
      <c r="J13" s="18"/>
      <c r="K13" s="1"/>
      <c r="L13" s="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x14ac:dyDescent="0.25">
      <c r="A14" s="11" t="s">
        <v>9</v>
      </c>
      <c r="C14" s="15"/>
      <c r="D14" s="32"/>
      <c r="E14" s="15"/>
      <c r="F14" s="1"/>
      <c r="G14" s="1"/>
      <c r="H14" s="1"/>
      <c r="I14" s="1"/>
      <c r="J14" s="18"/>
      <c r="K14" s="1"/>
      <c r="L14" s="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x14ac:dyDescent="0.25">
      <c r="A15" s="6" t="s">
        <v>10</v>
      </c>
      <c r="C15" s="33">
        <v>58079395.420000002</v>
      </c>
      <c r="D15" s="25"/>
      <c r="E15" s="33">
        <v>10809457.52</v>
      </c>
      <c r="F15" s="1"/>
      <c r="G15" s="1"/>
      <c r="H15" s="17">
        <f t="shared" si="0"/>
        <v>68888852.939999998</v>
      </c>
      <c r="I15" s="1"/>
      <c r="J15" s="18"/>
      <c r="K15" s="1"/>
      <c r="L15" s="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x14ac:dyDescent="0.25">
      <c r="A16" s="6" t="s">
        <v>11</v>
      </c>
      <c r="C16" s="24">
        <v>60416.58</v>
      </c>
      <c r="D16" s="25"/>
      <c r="E16" s="24">
        <v>816901.62</v>
      </c>
      <c r="F16" s="1"/>
      <c r="G16" s="1"/>
      <c r="H16" s="17">
        <f t="shared" si="0"/>
        <v>877318.2</v>
      </c>
      <c r="I16" s="1"/>
      <c r="J16" s="18"/>
      <c r="K16" s="1"/>
      <c r="L16" s="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x14ac:dyDescent="0.25">
      <c r="A17" s="11" t="s">
        <v>12</v>
      </c>
      <c r="C17" s="31">
        <f>SUM(C15:C16)</f>
        <v>58139812</v>
      </c>
      <c r="D17" s="16"/>
      <c r="E17" s="31">
        <f>SUM(E15:E16)</f>
        <v>11626359.139999999</v>
      </c>
      <c r="F17" s="1"/>
      <c r="G17" s="1"/>
      <c r="H17" s="17">
        <f t="shared" si="0"/>
        <v>69766171.140000001</v>
      </c>
      <c r="I17" s="1"/>
      <c r="J17" s="18"/>
      <c r="K17" s="1"/>
      <c r="L17" s="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x14ac:dyDescent="0.25">
      <c r="A18" s="11"/>
      <c r="C18" s="31"/>
      <c r="D18" s="16"/>
      <c r="E18" s="31"/>
      <c r="F18" s="1"/>
      <c r="G18" s="1"/>
      <c r="H18" s="17"/>
      <c r="I18" s="1"/>
      <c r="J18" s="18"/>
      <c r="K18" s="18"/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5.75" thickBot="1" x14ac:dyDescent="0.3">
      <c r="A19" s="11" t="s">
        <v>13</v>
      </c>
      <c r="C19" s="34">
        <f>SUM(C17,C12)</f>
        <v>916969656.79999995</v>
      </c>
      <c r="D19" s="35"/>
      <c r="E19" s="34">
        <f>SUM(E17,E12)</f>
        <v>900943224.31999993</v>
      </c>
      <c r="F19" s="1"/>
      <c r="G19" s="1"/>
      <c r="H19" s="17">
        <f t="shared" si="0"/>
        <v>1817912881.1199999</v>
      </c>
      <c r="I19" s="1"/>
      <c r="K19" s="1"/>
      <c r="L19" s="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15.75" thickTop="1" x14ac:dyDescent="0.25">
      <c r="B20" s="6" t="s">
        <v>14</v>
      </c>
      <c r="C20" s="15"/>
      <c r="D20" s="32"/>
      <c r="E20" s="15"/>
      <c r="F20" s="1"/>
      <c r="G20" s="1"/>
      <c r="H20" s="1"/>
      <c r="I20" s="1"/>
      <c r="J20" s="18"/>
      <c r="K20" s="1"/>
      <c r="L20" s="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x14ac:dyDescent="0.25">
      <c r="A21" s="11" t="s">
        <v>15</v>
      </c>
      <c r="C21" s="15"/>
      <c r="D21" s="32"/>
      <c r="E21" s="15"/>
      <c r="F21" s="1"/>
      <c r="G21" s="1"/>
      <c r="H21" s="1"/>
      <c r="I21" s="1"/>
      <c r="J21" s="18"/>
      <c r="K21" s="1"/>
      <c r="L21" s="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x14ac:dyDescent="0.25">
      <c r="A22" s="11" t="s">
        <v>16</v>
      </c>
      <c r="C22" s="36"/>
      <c r="D22" s="16"/>
      <c r="E22" s="36"/>
      <c r="F22" s="23"/>
      <c r="G22" s="23"/>
      <c r="H22" s="23"/>
      <c r="I22" s="23"/>
      <c r="J22" s="37"/>
      <c r="K22" s="1"/>
      <c r="L22" s="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x14ac:dyDescent="0.25">
      <c r="A23" s="6" t="s">
        <v>17</v>
      </c>
      <c r="C23" s="33">
        <v>11585196.43</v>
      </c>
      <c r="D23" s="38"/>
      <c r="E23" s="33">
        <v>4355934.33</v>
      </c>
      <c r="F23" s="39"/>
      <c r="G23" s="40"/>
      <c r="H23" s="41">
        <f>+C23+E23</f>
        <v>15941130.76</v>
      </c>
      <c r="I23" s="23"/>
      <c r="J23" s="37"/>
      <c r="K23" s="1"/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s="30" customFormat="1" x14ac:dyDescent="0.25">
      <c r="A24" s="6" t="s">
        <v>18</v>
      </c>
      <c r="B24" s="6"/>
      <c r="C24" s="24">
        <v>6783.39</v>
      </c>
      <c r="D24" s="25"/>
      <c r="E24" s="24">
        <v>4717.29</v>
      </c>
      <c r="F24" s="42"/>
      <c r="G24" s="26"/>
      <c r="H24" s="27">
        <f>+C24+E24</f>
        <v>11500.68</v>
      </c>
      <c r="I24" s="26"/>
      <c r="J24" s="28"/>
      <c r="K24" s="26"/>
      <c r="L24" s="26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</row>
    <row r="25" spans="1:33" x14ac:dyDescent="0.25">
      <c r="A25" s="11" t="s">
        <v>19</v>
      </c>
      <c r="C25" s="43">
        <f>SUM(C23:C24)</f>
        <v>11591979.82</v>
      </c>
      <c r="D25" s="16"/>
      <c r="E25" s="43">
        <f>SUM(E23:E24)</f>
        <v>4360651.62</v>
      </c>
      <c r="F25" s="31"/>
      <c r="G25" s="1"/>
      <c r="H25" s="17">
        <f>+C25+E25</f>
        <v>15952631.440000001</v>
      </c>
      <c r="I25" s="1"/>
      <c r="J25" s="18"/>
      <c r="K25" s="1"/>
      <c r="L25" s="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x14ac:dyDescent="0.25">
      <c r="A26" s="11"/>
      <c r="C26" s="31"/>
      <c r="D26" s="16"/>
      <c r="E26" s="15"/>
      <c r="F26" s="1"/>
      <c r="G26" s="1"/>
      <c r="H26" s="17"/>
      <c r="I26" s="1"/>
      <c r="J26" s="18"/>
      <c r="K26" s="1"/>
      <c r="L26" s="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x14ac:dyDescent="0.25">
      <c r="A27" s="11" t="s">
        <v>20</v>
      </c>
      <c r="C27" s="31">
        <f>+C25</f>
        <v>11591979.82</v>
      </c>
      <c r="D27" s="35"/>
      <c r="E27" s="31">
        <f>+E25</f>
        <v>4360651.62</v>
      </c>
      <c r="F27" s="1"/>
      <c r="G27" s="1"/>
      <c r="H27" s="17">
        <f>+C27+E27</f>
        <v>15952631.440000001</v>
      </c>
      <c r="I27" s="1"/>
      <c r="J27" s="18"/>
      <c r="K27" s="1"/>
      <c r="L27" s="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x14ac:dyDescent="0.25">
      <c r="A28" s="11"/>
      <c r="C28" s="15"/>
      <c r="D28" s="32"/>
      <c r="E28" s="15"/>
      <c r="F28" s="1"/>
      <c r="G28" s="1"/>
      <c r="H28" s="1"/>
      <c r="I28" s="1"/>
      <c r="J28" s="18"/>
      <c r="K28" s="1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x14ac:dyDescent="0.25">
      <c r="A29" s="11" t="s">
        <v>21</v>
      </c>
      <c r="C29" s="15"/>
      <c r="D29" s="32"/>
      <c r="E29" s="15"/>
      <c r="F29" s="1"/>
      <c r="G29" s="1"/>
      <c r="H29" s="1"/>
      <c r="I29" s="1"/>
      <c r="J29" s="18"/>
      <c r="K29" s="1"/>
      <c r="L29" s="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x14ac:dyDescent="0.25">
      <c r="A30" s="6" t="s">
        <v>22</v>
      </c>
      <c r="C30" s="15">
        <v>6693351.3200000003</v>
      </c>
      <c r="D30" s="16"/>
      <c r="E30" s="15">
        <v>253229333.66999999</v>
      </c>
      <c r="F30" s="39"/>
      <c r="G30" s="1"/>
      <c r="H30" s="17">
        <f>+C30+E30</f>
        <v>259922684.98999998</v>
      </c>
      <c r="I30" s="1"/>
      <c r="J30" s="18"/>
      <c r="K30" s="1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x14ac:dyDescent="0.25">
      <c r="A31" s="6" t="s">
        <v>23</v>
      </c>
      <c r="C31" s="44">
        <f>899545387.15-861061.49</f>
        <v>898684325.65999997</v>
      </c>
      <c r="D31" s="16"/>
      <c r="E31" s="44">
        <f>646316053.48-2962814.45</f>
        <v>643353239.02999997</v>
      </c>
      <c r="F31" s="1"/>
      <c r="G31" s="1"/>
      <c r="H31" s="17">
        <f>+C31+E31</f>
        <v>1542037564.6900001</v>
      </c>
      <c r="I31" s="1"/>
      <c r="J31" s="18"/>
      <c r="K31" s="1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x14ac:dyDescent="0.25">
      <c r="A32" s="11" t="s">
        <v>24</v>
      </c>
      <c r="C32" s="43">
        <f>SUM(C29:C31)</f>
        <v>905377676.98000002</v>
      </c>
      <c r="D32" s="35"/>
      <c r="E32" s="43">
        <f>SUM(E29:E31)</f>
        <v>896582572.69999993</v>
      </c>
      <c r="F32" s="1"/>
      <c r="G32" s="45"/>
      <c r="H32" s="17">
        <f>+C32+E32</f>
        <v>1801960249.6799998</v>
      </c>
      <c r="I32" s="1"/>
      <c r="J32" s="18"/>
      <c r="K32" s="1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x14ac:dyDescent="0.25">
      <c r="A33" s="11"/>
      <c r="C33" s="15"/>
      <c r="D33" s="14"/>
      <c r="E33" s="15"/>
      <c r="F33" s="1"/>
      <c r="G33" s="1"/>
      <c r="H33" s="1"/>
      <c r="I33" s="1"/>
      <c r="J33" s="1"/>
      <c r="K33" s="1"/>
      <c r="L33" s="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15.75" thickBot="1" x14ac:dyDescent="0.3">
      <c r="A34" s="11" t="s">
        <v>25</v>
      </c>
      <c r="C34" s="34">
        <f>+C27+C32</f>
        <v>916969656.80000007</v>
      </c>
      <c r="D34" s="14"/>
      <c r="E34" s="34">
        <f>+E27+E32</f>
        <v>900943224.31999993</v>
      </c>
      <c r="F34" s="1"/>
      <c r="G34" s="1"/>
      <c r="H34" s="1"/>
      <c r="I34" s="1"/>
      <c r="J34" s="1"/>
      <c r="K34" s="1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15.75" thickTop="1" x14ac:dyDescent="0.25">
      <c r="A35" s="11"/>
      <c r="C35" s="31"/>
      <c r="D35" s="14"/>
      <c r="E35" s="46"/>
      <c r="F35" s="1"/>
      <c r="G35" s="1"/>
      <c r="H35" s="1"/>
      <c r="I35" s="1"/>
      <c r="J35" s="1"/>
      <c r="K35" s="1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x14ac:dyDescent="0.25">
      <c r="C36" s="47"/>
      <c r="E36" s="32"/>
      <c r="F36" s="1"/>
      <c r="G36" s="17"/>
      <c r="H36" s="17"/>
      <c r="I36" s="1"/>
      <c r="J36" s="1"/>
      <c r="K36" s="1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s="51" customFormat="1" x14ac:dyDescent="0.25">
      <c r="A37" s="56" t="s">
        <v>26</v>
      </c>
      <c r="B37" s="56"/>
      <c r="C37" s="56"/>
      <c r="D37" s="56"/>
      <c r="E37" s="56"/>
      <c r="F37" s="48"/>
      <c r="G37" s="49"/>
      <c r="H37" s="49"/>
      <c r="I37" s="49"/>
      <c r="J37" s="49"/>
      <c r="K37" s="49"/>
      <c r="L37" s="49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</row>
    <row r="38" spans="1:33" x14ac:dyDescent="0.25">
      <c r="B38" s="11"/>
      <c r="F38" s="1"/>
      <c r="G38" s="1"/>
      <c r="H38" s="1"/>
      <c r="I38" s="1"/>
      <c r="J38" s="1"/>
      <c r="K38" s="1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x14ac:dyDescent="0.25">
      <c r="C39" s="52"/>
      <c r="D39" s="52"/>
      <c r="E39" s="52"/>
      <c r="F39" s="1"/>
      <c r="G39" s="1"/>
      <c r="H39" s="1"/>
      <c r="I39" s="1"/>
      <c r="J39" s="1"/>
      <c r="K39" s="1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x14ac:dyDescent="0.25">
      <c r="A40" s="54" t="s">
        <v>27</v>
      </c>
      <c r="B40" s="54"/>
      <c r="C40" s="54"/>
      <c r="D40" s="54"/>
      <c r="E40" s="54"/>
      <c r="F40" s="1"/>
      <c r="G40" s="1"/>
      <c r="H40" s="1"/>
      <c r="I40" s="1"/>
      <c r="J40" s="1"/>
      <c r="K40" s="1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x14ac:dyDescent="0.25">
      <c r="A41" s="54" t="s">
        <v>28</v>
      </c>
      <c r="B41" s="54"/>
      <c r="C41" s="54"/>
      <c r="D41" s="54"/>
      <c r="E41" s="54"/>
      <c r="F41" s="1"/>
      <c r="G41" s="1"/>
      <c r="H41" s="1"/>
      <c r="I41" s="1"/>
      <c r="J41" s="1"/>
      <c r="K41" s="1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x14ac:dyDescent="0.25">
      <c r="A42" s="53"/>
      <c r="B42" s="53"/>
      <c r="C42" s="53"/>
      <c r="D42" s="53"/>
      <c r="E42" s="53"/>
      <c r="F42" s="1"/>
      <c r="G42" s="1"/>
      <c r="H42" s="1"/>
      <c r="I42" s="1"/>
      <c r="J42" s="1"/>
      <c r="K42" s="1"/>
      <c r="L42" s="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x14ac:dyDescent="0.25">
      <c r="A43" s="53"/>
      <c r="B43" s="53"/>
      <c r="C43" s="53"/>
      <c r="D43" s="53"/>
      <c r="E43" s="53"/>
      <c r="F43" s="1"/>
      <c r="G43" s="1"/>
      <c r="H43" s="1"/>
      <c r="I43" s="1"/>
      <c r="J43" s="1"/>
      <c r="K43" s="1"/>
      <c r="L43" s="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x14ac:dyDescent="0.25">
      <c r="A44" s="53" t="s">
        <v>29</v>
      </c>
      <c r="B44" s="53"/>
      <c r="C44" s="53"/>
      <c r="D44" s="53"/>
      <c r="E44" s="9" t="s">
        <v>30</v>
      </c>
      <c r="F44" s="1"/>
      <c r="G44" s="1"/>
      <c r="H44" s="1"/>
      <c r="I44" s="1"/>
      <c r="J44" s="1"/>
      <c r="K44" s="1"/>
      <c r="L44" s="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x14ac:dyDescent="0.25">
      <c r="A45" s="53" t="s">
        <v>31</v>
      </c>
      <c r="B45" s="53"/>
      <c r="C45" s="53"/>
      <c r="D45" s="53"/>
      <c r="E45" s="9" t="s">
        <v>32</v>
      </c>
      <c r="F45" s="1"/>
      <c r="G45" s="1"/>
      <c r="H45" s="1"/>
      <c r="I45" s="1"/>
      <c r="J45" s="1"/>
      <c r="K45" s="1"/>
      <c r="L45" s="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x14ac:dyDescent="0.25">
      <c r="A46" s="53"/>
      <c r="B46" s="53"/>
      <c r="C46" s="53"/>
      <c r="D46" s="53"/>
      <c r="E46" s="53"/>
      <c r="F46" s="1"/>
      <c r="G46" s="1"/>
      <c r="H46" s="1"/>
      <c r="I46" s="1"/>
      <c r="J46" s="1"/>
      <c r="K46" s="1"/>
      <c r="L46" s="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x14ac:dyDescent="0.25">
      <c r="A47" s="53"/>
      <c r="B47" s="53"/>
      <c r="C47" s="53"/>
      <c r="D47" s="53"/>
      <c r="E47" s="53"/>
      <c r="F47" s="1"/>
      <c r="G47" s="1"/>
      <c r="H47" s="1"/>
      <c r="I47" s="1"/>
      <c r="J47" s="1"/>
      <c r="K47" s="1"/>
      <c r="L47" s="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7">
    <mergeCell ref="A41:E41"/>
    <mergeCell ref="A1:E1"/>
    <mergeCell ref="A2:E2"/>
    <mergeCell ref="A3:E3"/>
    <mergeCell ref="A4:E4"/>
    <mergeCell ref="A37:E37"/>
    <mergeCell ref="A40:E40"/>
  </mergeCells>
  <printOptions horizontalCentered="1"/>
  <pageMargins left="0.35433070866141703" right="0.35433070866141703" top="0.75" bottom="0.35433070866141703" header="0.31496062992126" footer="0.31496062992126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Maria Elisa Scroggins Ubri</dc:creator>
  <cp:lastModifiedBy>Fatima Maria Elisa Scroggins Ubri</cp:lastModifiedBy>
  <dcterms:created xsi:type="dcterms:W3CDTF">2025-07-15T19:10:03Z</dcterms:created>
  <dcterms:modified xsi:type="dcterms:W3CDTF">2026-01-27T15:44:34Z</dcterms:modified>
</cp:coreProperties>
</file>