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8_{6A625434-8D6F-4BDF-8FBB-09521F9A7CF6}" xr6:coauthVersionLast="47" xr6:coauthVersionMax="47" xr10:uidLastSave="{00000000-0000-0000-0000-000000000000}"/>
  <bookViews>
    <workbookView xWindow="-120" yWindow="-120" windowWidth="29040" windowHeight="15720" xr2:uid="{4D67A6E4-1215-4C5D-A315-21F446E365E0}"/>
  </bookViews>
  <sheets>
    <sheet name="Estado Comparativo ARREGLO" sheetId="1" r:id="rId1"/>
  </sheets>
  <definedNames>
    <definedName name="_xlnm.Print_Area" localSheetId="0">'Estado Comparativo ARREGLO'!$A$1:$N$36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0" i="1"/>
  <c r="E17" i="1"/>
  <c r="C17" i="1"/>
  <c r="I16" i="1"/>
  <c r="I11" i="1" s="1"/>
  <c r="G16" i="1"/>
  <c r="I15" i="1"/>
  <c r="G15" i="1"/>
  <c r="I14" i="1"/>
  <c r="G14" i="1"/>
  <c r="I13" i="1"/>
  <c r="G13" i="1"/>
  <c r="I12" i="1"/>
  <c r="G12" i="1"/>
  <c r="G11" i="1"/>
  <c r="E11" i="1"/>
  <c r="C11" i="1"/>
  <c r="I10" i="1"/>
  <c r="G10" i="1"/>
  <c r="I9" i="1"/>
  <c r="I8" i="1" s="1"/>
  <c r="I17" i="1" s="1"/>
  <c r="G9" i="1"/>
  <c r="G8" i="1"/>
  <c r="G17" i="1" s="1"/>
  <c r="E8" i="1"/>
  <c r="C8" i="1"/>
</calcChain>
</file>

<file path=xl/sharedStrings.xml><?xml version="1.0" encoding="utf-8"?>
<sst xmlns="http://schemas.openxmlformats.org/spreadsheetml/2006/main" count="20" uniqueCount="20">
  <si>
    <t xml:space="preserve">Estado de Comparación de los Importes Presupuestados y Realizados </t>
  </si>
  <si>
    <t>Durante el Año Terminado el 31 de diciembre de 2023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</si>
  <si>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</si>
  <si>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</si>
  <si>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</si>
  <si>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</si>
  <si>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</si>
  <si>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</si>
  <si>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</si>
  <si>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</si>
  <si>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 xml:space="preserve"> </t>
  </si>
  <si>
    <t>Contribuciones Sociales</t>
  </si>
  <si>
    <t>Transferencias Aporte Gobierno Central por medio al Ministerio de Trabajo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</si>
  <si>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</si>
  <si>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</si>
  <si>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</si>
  <si>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</si>
  <si>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</si>
  <si>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</si>
  <si>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8"/>
        <color rgb="FF231F20"/>
        <rFont val="Times New Roman"/>
        <family val="1"/>
      </rPr>
      <t>Resultado financiero (1-2)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</si>
</sst>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8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Times New Roman"/>
      <family val="2"/>
    </font>
    <font>
      <sz val="18"/>
      <color rgb="FF000000"/>
      <name val="Times New Roman"/>
      <family val="2"/>
    </font>
    <font>
      <sz val="18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43" fontId="11" fillId="0" borderId="0" xfId="1" applyFont="1" applyFill="1"/>
    <xf numFmtId="0" fontId="5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3" fontId="5" fillId="0" borderId="0" xfId="1" applyFont="1" applyFill="1" applyBorder="1" applyAlignment="1">
      <alignment horizontal="center" vertical="top" wrapText="1"/>
    </xf>
    <xf numFmtId="9" fontId="5" fillId="0" borderId="0" xfId="2" applyFont="1" applyFill="1" applyBorder="1" applyAlignment="1">
      <alignment horizontal="center" vertical="top" wrapText="1"/>
    </xf>
    <xf numFmtId="43" fontId="0" fillId="0" borderId="0" xfId="0" applyNumberFormat="1"/>
    <xf numFmtId="165" fontId="13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3" fontId="14" fillId="0" borderId="0" xfId="1" applyFont="1" applyFill="1" applyBorder="1" applyAlignment="1">
      <alignment horizontal="center" vertical="top" wrapText="1"/>
    </xf>
    <xf numFmtId="9" fontId="14" fillId="0" borderId="0" xfId="2" applyFont="1" applyFill="1" applyBorder="1" applyAlignment="1">
      <alignment horizontal="center" vertical="top" wrapText="1"/>
    </xf>
    <xf numFmtId="43" fontId="0" fillId="0" borderId="0" xfId="1" applyFont="1" applyFill="1"/>
    <xf numFmtId="166" fontId="0" fillId="0" borderId="0" xfId="0" applyNumberFormat="1"/>
    <xf numFmtId="43" fontId="2" fillId="0" borderId="0" xfId="0" applyNumberFormat="1" applyFont="1"/>
    <xf numFmtId="43" fontId="2" fillId="0" borderId="0" xfId="1" applyFont="1" applyFill="1" applyBorder="1" applyAlignment="1">
      <alignment horizontal="right"/>
    </xf>
    <xf numFmtId="43" fontId="14" fillId="0" borderId="1" xfId="1" applyFont="1" applyFill="1" applyBorder="1" applyAlignment="1">
      <alignment horizontal="center" vertical="top" wrapText="1"/>
    </xf>
    <xf numFmtId="43" fontId="15" fillId="0" borderId="1" xfId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7" fillId="0" borderId="0" xfId="0" applyFont="1"/>
    <xf numFmtId="49" fontId="18" fillId="0" borderId="0" xfId="0" applyNumberFormat="1" applyFont="1" applyAlignment="1">
      <alignment horizontal="left"/>
    </xf>
    <xf numFmtId="43" fontId="19" fillId="0" borderId="0" xfId="1" applyFont="1"/>
    <xf numFmtId="43" fontId="0" fillId="0" borderId="0" xfId="1" applyFont="1" applyBorder="1"/>
    <xf numFmtId="43" fontId="2" fillId="0" borderId="0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838200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34BB72-94B3-4F6A-8029-A4F5ABEB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90C8-8AF3-4EF7-B8CF-EE1C3315B3A8}">
  <dimension ref="A1:W24"/>
  <sheetViews>
    <sheetView tabSelected="1" zoomScale="73" zoomScaleNormal="73" workbookViewId="0">
      <selection activeCell="P10" sqref="P10"/>
    </sheetView>
  </sheetViews>
  <sheetFormatPr baseColWidth="10" defaultRowHeight="15" x14ac:dyDescent="0.25"/>
  <cols>
    <col min="1" max="1" width="5.85546875" bestFit="1" customWidth="1"/>
    <col min="2" max="2" width="41.7109375" customWidth="1"/>
    <col min="3" max="3" width="26.140625" customWidth="1"/>
    <col min="4" max="4" width="1" customWidth="1"/>
    <col min="5" max="5" width="25.5703125" customWidth="1"/>
    <col min="6" max="6" width="1" customWidth="1"/>
    <col min="7" max="7" width="16.42578125" customWidth="1"/>
    <col min="8" max="8" width="2.140625" customWidth="1"/>
    <col min="9" max="9" width="28" customWidth="1"/>
    <col min="10" max="10" width="1.7109375" hidden="1" customWidth="1"/>
    <col min="11" max="14" width="11.42578125" hidden="1" customWidth="1"/>
    <col min="15" max="15" width="26" customWidth="1"/>
    <col min="16" max="16" width="22" customWidth="1"/>
    <col min="17" max="17" width="23.28515625" customWidth="1"/>
  </cols>
  <sheetData>
    <row r="1" spans="1:23" ht="22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Q1" s="3"/>
    </row>
    <row r="2" spans="1:23" ht="22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23" ht="22.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2"/>
      <c r="O3" s="4"/>
      <c r="P3" s="5"/>
    </row>
    <row r="4" spans="1:23" ht="22.5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7"/>
      <c r="K4" s="7"/>
      <c r="O4" s="8"/>
    </row>
    <row r="5" spans="1:23" ht="22.5" x14ac:dyDescent="0.25">
      <c r="A5" s="9"/>
      <c r="B5" s="9"/>
      <c r="C5" s="9"/>
      <c r="D5" s="9"/>
      <c r="E5" s="9"/>
      <c r="F5" s="9"/>
      <c r="G5" s="9"/>
      <c r="H5" s="9"/>
      <c r="I5" s="9"/>
      <c r="J5" s="7"/>
      <c r="K5" s="7"/>
      <c r="O5" s="8"/>
    </row>
    <row r="6" spans="1:23" ht="22.5" x14ac:dyDescent="0.3">
      <c r="A6" s="6"/>
      <c r="B6" s="6"/>
      <c r="C6" s="6"/>
      <c r="D6" s="6"/>
      <c r="E6" s="6"/>
      <c r="F6" s="6"/>
      <c r="G6" s="6"/>
      <c r="H6" s="6"/>
      <c r="I6" s="6"/>
      <c r="J6" s="7"/>
      <c r="K6" s="7"/>
      <c r="O6" s="4"/>
      <c r="P6" s="10"/>
      <c r="Q6" s="11"/>
    </row>
    <row r="7" spans="1:23" ht="69" customHeight="1" x14ac:dyDescent="0.25">
      <c r="A7" s="12" t="s">
        <v>4</v>
      </c>
      <c r="B7" s="12"/>
      <c r="C7" s="3" t="s">
        <v>5</v>
      </c>
      <c r="D7" s="3"/>
      <c r="E7" s="3" t="s">
        <v>6</v>
      </c>
      <c r="F7" s="3"/>
      <c r="G7" s="3" t="s">
        <v>7</v>
      </c>
      <c r="H7" s="3"/>
      <c r="I7" s="3" t="s">
        <v>8</v>
      </c>
    </row>
    <row r="8" spans="1:23" ht="22.5" x14ac:dyDescent="0.25">
      <c r="A8" s="13">
        <v>1</v>
      </c>
      <c r="B8" s="14" t="s">
        <v>9</v>
      </c>
      <c r="C8" s="15">
        <f>+C9+C10</f>
        <v>806237283.89999998</v>
      </c>
      <c r="D8" s="15"/>
      <c r="E8" s="15">
        <f>+E9+E10</f>
        <v>454006804.38999999</v>
      </c>
      <c r="F8" s="15"/>
      <c r="G8" s="16">
        <f>+E8/C8</f>
        <v>0.56311809619351694</v>
      </c>
      <c r="H8" s="16"/>
      <c r="I8" s="15">
        <f>SUM(I9:I10)</f>
        <v>352230479.50999999</v>
      </c>
      <c r="P8" s="17"/>
      <c r="W8" t="s">
        <v>10</v>
      </c>
    </row>
    <row r="9" spans="1:23" ht="23.25" x14ac:dyDescent="0.25">
      <c r="A9" s="18">
        <v>1.2</v>
      </c>
      <c r="B9" s="19" t="s">
        <v>11</v>
      </c>
      <c r="C9" s="20">
        <v>726019946.89999998</v>
      </c>
      <c r="D9" s="20"/>
      <c r="E9" s="20">
        <v>373789467.38999999</v>
      </c>
      <c r="F9" s="20"/>
      <c r="G9" s="21">
        <f t="shared" ref="G9:G15" si="0">+E9/C9</f>
        <v>0.51484737986335893</v>
      </c>
      <c r="H9" s="16"/>
      <c r="I9" s="20">
        <f>+C9-E9</f>
        <v>352230479.50999999</v>
      </c>
    </row>
    <row r="10" spans="1:23" ht="69.75" x14ac:dyDescent="0.25">
      <c r="A10" s="18">
        <v>1.4</v>
      </c>
      <c r="B10" s="19" t="s">
        <v>12</v>
      </c>
      <c r="C10" s="20">
        <v>80217337</v>
      </c>
      <c r="D10" s="20"/>
      <c r="E10" s="20">
        <v>80217337</v>
      </c>
      <c r="F10" s="20"/>
      <c r="G10" s="21">
        <f t="shared" si="0"/>
        <v>1</v>
      </c>
      <c r="H10" s="21"/>
      <c r="I10" s="20">
        <f>+C10-E10</f>
        <v>0</v>
      </c>
    </row>
    <row r="11" spans="1:23" ht="22.5" x14ac:dyDescent="0.25">
      <c r="A11" s="13">
        <v>2</v>
      </c>
      <c r="B11" s="14" t="s">
        <v>13</v>
      </c>
      <c r="C11" s="15">
        <f>SUM(C12:C16)</f>
        <v>806237283.89999998</v>
      </c>
      <c r="D11" s="15"/>
      <c r="E11" s="15">
        <f>SUM(E12:E16)</f>
        <v>246206711.89999998</v>
      </c>
      <c r="F11" s="15"/>
      <c r="G11" s="16">
        <f t="shared" si="0"/>
        <v>0.30537748230772432</v>
      </c>
      <c r="H11" s="16"/>
      <c r="I11" s="15">
        <f>SUM(I12:I16)</f>
        <v>560030572</v>
      </c>
      <c r="O11" s="17"/>
    </row>
    <row r="12" spans="1:23" ht="46.5" x14ac:dyDescent="0.25">
      <c r="A12" s="18">
        <v>2.1</v>
      </c>
      <c r="B12" s="19" t="s">
        <v>14</v>
      </c>
      <c r="C12" s="20">
        <v>233642040</v>
      </c>
      <c r="D12" s="20"/>
      <c r="E12" s="20">
        <v>177769073.69</v>
      </c>
      <c r="F12" s="20"/>
      <c r="G12" s="21">
        <f t="shared" si="0"/>
        <v>0.76086081807024109</v>
      </c>
      <c r="H12" s="21"/>
      <c r="I12" s="20">
        <f>+C12-E12</f>
        <v>55872966.310000002</v>
      </c>
      <c r="O12" s="17"/>
      <c r="P12" s="17"/>
    </row>
    <row r="13" spans="1:23" ht="23.25" x14ac:dyDescent="0.25">
      <c r="A13" s="18">
        <v>2.2000000000000002</v>
      </c>
      <c r="B13" s="19" t="s">
        <v>15</v>
      </c>
      <c r="C13" s="20">
        <v>194812425.66999999</v>
      </c>
      <c r="D13" s="20"/>
      <c r="E13" s="20">
        <v>52130729.939999998</v>
      </c>
      <c r="F13" s="20"/>
      <c r="G13" s="21">
        <f t="shared" si="0"/>
        <v>0.267594481002491</v>
      </c>
      <c r="H13" s="21"/>
      <c r="I13" s="20">
        <f>+C13-E13</f>
        <v>142681695.72999999</v>
      </c>
      <c r="O13" s="22"/>
      <c r="P13" s="17"/>
    </row>
    <row r="14" spans="1:23" ht="23.25" x14ac:dyDescent="0.25">
      <c r="A14" s="18">
        <v>2.2999999999999998</v>
      </c>
      <c r="B14" s="19" t="s">
        <v>16</v>
      </c>
      <c r="C14" s="20">
        <v>40421026.229999997</v>
      </c>
      <c r="D14" s="20"/>
      <c r="E14" s="20">
        <v>12771453.439999999</v>
      </c>
      <c r="F14" s="20"/>
      <c r="G14" s="21">
        <f t="shared" si="0"/>
        <v>0.3159606430408039</v>
      </c>
      <c r="H14" s="21"/>
      <c r="I14" s="20">
        <f>+C14-E14</f>
        <v>27649572.789999999</v>
      </c>
      <c r="O14" s="23"/>
      <c r="P14" s="17"/>
    </row>
    <row r="15" spans="1:23" ht="23.25" x14ac:dyDescent="0.25">
      <c r="A15" s="18">
        <v>2.4</v>
      </c>
      <c r="B15" s="19" t="s">
        <v>17</v>
      </c>
      <c r="C15" s="20">
        <v>1700000</v>
      </c>
      <c r="D15" s="20"/>
      <c r="E15" s="20">
        <v>1009669.95</v>
      </c>
      <c r="F15" s="20"/>
      <c r="G15" s="21">
        <f t="shared" si="0"/>
        <v>0.59392349999999994</v>
      </c>
      <c r="H15" s="21"/>
      <c r="I15" s="20">
        <f>+C15-E15</f>
        <v>690330.05</v>
      </c>
      <c r="O15" s="24"/>
      <c r="P15" s="25"/>
      <c r="Q15" s="25"/>
      <c r="R15" s="25"/>
      <c r="S15" s="25"/>
    </row>
    <row r="16" spans="1:23" ht="46.5" x14ac:dyDescent="0.25">
      <c r="A16" s="18">
        <v>2.6</v>
      </c>
      <c r="B16" s="19" t="s">
        <v>18</v>
      </c>
      <c r="C16" s="26">
        <v>335661792</v>
      </c>
      <c r="D16" s="20"/>
      <c r="E16" s="27">
        <v>2525784.88</v>
      </c>
      <c r="F16" s="20"/>
      <c r="G16" s="21">
        <f>+E16/C16</f>
        <v>7.5247911445339597E-3</v>
      </c>
      <c r="H16" s="21"/>
      <c r="I16" s="26">
        <f>+C16-E16</f>
        <v>333136007.12</v>
      </c>
      <c r="O16" s="24"/>
      <c r="P16" s="25"/>
      <c r="Q16" s="25"/>
      <c r="R16" s="25"/>
      <c r="S16" s="25"/>
    </row>
    <row r="17" spans="1:9" ht="24" thickBot="1" x14ac:dyDescent="0.3">
      <c r="A17" s="28"/>
      <c r="B17" s="29" t="s">
        <v>19</v>
      </c>
      <c r="C17" s="30">
        <f>+C8-C11</f>
        <v>0</v>
      </c>
      <c r="D17" s="31"/>
      <c r="E17" s="30">
        <f>+E8-E11</f>
        <v>207800092.49000001</v>
      </c>
      <c r="F17" s="31"/>
      <c r="G17" s="32">
        <f>+G8-G11</f>
        <v>0.25774061388579261</v>
      </c>
      <c r="H17" s="32"/>
      <c r="I17" s="30">
        <f>+I8-I11</f>
        <v>-207800092.49000001</v>
      </c>
    </row>
    <row r="18" spans="1:9" ht="16.5" thickTop="1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20" spans="1:9" x14ac:dyDescent="0.25">
      <c r="C20" s="34"/>
      <c r="D20" s="35" t="e">
        <f>SUBTOTAL(9,#REF!)</f>
        <v>#REF!</v>
      </c>
      <c r="E20" s="36"/>
      <c r="F20">
        <v>3962758.2</v>
      </c>
    </row>
    <row r="22" spans="1:9" x14ac:dyDescent="0.25">
      <c r="E22" s="36"/>
    </row>
    <row r="24" spans="1:9" x14ac:dyDescent="0.25">
      <c r="E24" s="37">
        <f>SUM(E20:E23)</f>
        <v>0</v>
      </c>
    </row>
  </sheetData>
  <mergeCells count="6">
    <mergeCell ref="A1:I1"/>
    <mergeCell ref="A2:I2"/>
    <mergeCell ref="A3:I3"/>
    <mergeCell ref="A4:I4"/>
    <mergeCell ref="A6:I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colBreaks count="1" manualBreakCount="1">
    <brk id="9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Comparativo ARREGLO</vt:lpstr>
      <vt:lpstr>'Estado Comparativo ARREGLO'!Área_de_impresión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2024-02-21T14:33:27Z</dcterms:created>
  <dcterms:modified xsi:type="dcterms:W3CDTF">2024-02-21T14:34:18Z</dcterms:modified>
</cp:coreProperties>
</file>