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<sst xmlns="http://schemas.openxmlformats.org/spreadsheetml/2006/main" count="110" uniqueCount="110">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</sst>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885825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J65" activePane="bottomRight" state="frozen"/>
      <selection pane="topRight" activeCell="B1" sqref="B1"/>
      <selection pane="bottomLeft" activeCell="A8" sqref="A8"/>
      <selection pane="bottomRight" activeCell="O73" sqref="O73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0" width="13.5703125" customWidth="1"/>
    <col min="11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>SUM(L10:L14)</f>
        <v>11660321.439999999</v>
      </c>
      <c r="M9" s="18">
        <f>SUM(M10:M14)</f>
        <v>11727584.57</v>
      </c>
      <c r="N9" s="18">
        <f t="shared" ref="N9" si="2">SUM(N10:N14)</f>
        <v>0</v>
      </c>
      <c r="O9" s="18">
        <f>SUM(O10:O14)</f>
        <v>0</v>
      </c>
      <c r="P9" s="18">
        <f>SUM(D9:O9)</f>
        <v>127955187.93000001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>
        <v>10007416.33</v>
      </c>
      <c r="M10" s="19">
        <v>10100482.33</v>
      </c>
      <c r="N10" s="19"/>
      <c r="O10" s="19"/>
      <c r="P10" s="19">
        <f>SUM(E10:O10)</f>
        <v>101967572.73000002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>
        <v>154270</v>
      </c>
      <c r="M11" s="19">
        <v>125103.33</v>
      </c>
      <c r="N11" s="19"/>
      <c r="O11" s="19"/>
      <c r="P11" s="19">
        <f>SUM(E11:O11)</f>
        <v>11028403.189999999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>
        <v>1498635.11</v>
      </c>
      <c r="M14" s="19">
        <v>1501998.91</v>
      </c>
      <c r="N14" s="19"/>
      <c r="O14" s="19"/>
      <c r="P14" s="19">
        <f>SUM(D14:O14)</f>
        <v>14959212.009999998</v>
      </c>
    </row>
    <row r="15" spans="1:16" ht="15" customHeight="1">
      <c r="A15" s="2" t="s">
        <v>7</v>
      </c>
      <c r="B15" s="18">
        <f t="shared" ref="B15:E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 t="shared" ref="F15:K15" si="5">SUM(F16:F24)</f>
        <v>4520406.8600000003</v>
      </c>
      <c r="G15" s="18">
        <f t="shared" si="5"/>
        <v>2439814.9499999997</v>
      </c>
      <c r="H15" s="18">
        <f t="shared" si="5"/>
        <v>3826955.9299999997</v>
      </c>
      <c r="I15" s="18">
        <f t="shared" si="5"/>
        <v>3261899.55</v>
      </c>
      <c r="J15" s="18">
        <f t="shared" si="5"/>
        <v>2019091.6400000001</v>
      </c>
      <c r="K15" s="18">
        <f t="shared" si="5"/>
        <v>1598399.3599999999</v>
      </c>
      <c r="L15" s="18">
        <f>SUM(L16:L24)</f>
        <v>2911269.4199999995</v>
      </c>
      <c r="M15" s="18">
        <f>SUM(M16:M24)</f>
        <v>4013952.2099999995</v>
      </c>
      <c r="N15" s="18">
        <f t="shared" ref="N15" si="6">SUM(N16:N24)</f>
        <v>0</v>
      </c>
      <c r="O15" s="18">
        <f>SUM(O16:O24)</f>
        <v>0</v>
      </c>
      <c r="P15" s="18">
        <f>SUM(D15:O15)</f>
        <v>29470835.969999999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>
        <v>2008564.79</v>
      </c>
      <c r="M16" s="19">
        <v>1768903.85</v>
      </c>
      <c r="N16" s="19"/>
      <c r="O16" s="19"/>
      <c r="P16" s="19">
        <f t="shared" ref="P16:P23" si="7">SUM(D16:N16)</f>
        <v>13296749.459999999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>
        <v>26879.43</v>
      </c>
      <c r="M17" s="13"/>
      <c r="N17" s="19"/>
      <c r="O17" s="19"/>
      <c r="P17" s="19">
        <f>SUM(D17:N17)</f>
        <v>178568.43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>
        <v>65900</v>
      </c>
      <c r="M18" s="19">
        <v>691722.23999999999</v>
      </c>
      <c r="N18" s="19"/>
      <c r="O18" s="19"/>
      <c r="P18" s="19">
        <f>SUM(D18:N18)</f>
        <v>1091630.24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>
        <v>31099.279999999999</v>
      </c>
      <c r="M19" s="19">
        <v>148160.29999999999</v>
      </c>
      <c r="N19" s="19"/>
      <c r="O19" s="19"/>
      <c r="P19" s="19">
        <f t="shared" si="7"/>
        <v>624638.5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>
        <v>591421.23</v>
      </c>
      <c r="M20" s="19">
        <v>855536.35</v>
      </c>
      <c r="N20" s="19"/>
      <c r="O20" s="19"/>
      <c r="P20" s="19">
        <f t="shared" si="7"/>
        <v>8738418.3099999987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>
        <v>228406.07</v>
      </c>
      <c r="N21" s="19"/>
      <c r="O21" s="19"/>
      <c r="P21" s="19">
        <f t="shared" si="7"/>
        <v>549422.44999999995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>
        <v>68170.09</v>
      </c>
      <c r="M22" s="19">
        <v>48675</v>
      </c>
      <c r="N22" s="19"/>
      <c r="O22" s="19"/>
      <c r="P22" s="19">
        <f t="shared" si="7"/>
        <v>173847.34999999998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>
        <v>51172.21</v>
      </c>
      <c r="M23" s="19">
        <v>162808.4</v>
      </c>
      <c r="N23" s="19"/>
      <c r="O23" s="19"/>
      <c r="P23" s="19">
        <f t="shared" si="7"/>
        <v>4255142.18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9">
        <v>68062.39</v>
      </c>
      <c r="M24" s="19">
        <v>109740</v>
      </c>
      <c r="N24" s="19"/>
      <c r="O24" s="19"/>
      <c r="P24" s="13">
        <f>SUM(D24:O24)</f>
        <v>562419.05000000005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8">SUM(D26:D34)</f>
        <v>0</v>
      </c>
      <c r="E25" s="18">
        <f t="shared" si="8"/>
        <v>2103846.69</v>
      </c>
      <c r="F25" s="18">
        <f t="shared" ref="F25:I25" si="9">SUM(F26:F34)</f>
        <v>59780</v>
      </c>
      <c r="G25" s="18">
        <f t="shared" si="9"/>
        <v>89387.94</v>
      </c>
      <c r="H25" s="18">
        <f t="shared" si="9"/>
        <v>875497.92999999993</v>
      </c>
      <c r="I25" s="18">
        <f t="shared" si="9"/>
        <v>1658753.95</v>
      </c>
      <c r="J25" s="18">
        <f>SUM(J26:J34)</f>
        <v>823535.3</v>
      </c>
      <c r="K25" s="18">
        <f>SUM(K26:K34)</f>
        <v>1000000</v>
      </c>
      <c r="L25" s="18">
        <f>SUM(L26:L34)</f>
        <v>1426986.5699999998</v>
      </c>
      <c r="M25" s="18">
        <f>SUM(M26:M34)</f>
        <v>505754.18</v>
      </c>
      <c r="N25" s="18">
        <f t="shared" ref="N25" si="10">SUM(N26:N34)</f>
        <v>0</v>
      </c>
      <c r="O25" s="18">
        <f>SUM(O26:O34)</f>
        <v>0</v>
      </c>
      <c r="P25" s="18">
        <f>SUM(D25:O25)</f>
        <v>8543542.5599999987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>
        <v>18581.990000000002</v>
      </c>
      <c r="M26" s="19">
        <v>39755</v>
      </c>
      <c r="N26" s="19"/>
      <c r="O26" s="19"/>
      <c r="P26" s="19">
        <f>SUM(D26:O26)</f>
        <v>241030.41999999998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9">
        <v>4578.3999999999996</v>
      </c>
      <c r="M27" s="13"/>
      <c r="N27" s="19"/>
      <c r="O27" s="19"/>
      <c r="P27" s="19">
        <f t="shared" ref="P27:P32" si="11">SUM(D27:O27)</f>
        <v>4578.3999999999996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>
        <v>62626.080000000002</v>
      </c>
      <c r="M28" s="19">
        <v>17250</v>
      </c>
      <c r="N28" s="19"/>
      <c r="O28" s="19"/>
      <c r="P28" s="19">
        <f>SUM(D28:O28)</f>
        <v>688986.08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>
        <v>1161.25</v>
      </c>
      <c r="M29" s="13"/>
      <c r="N29" s="19"/>
      <c r="O29" s="19"/>
      <c r="P29" s="19">
        <f t="shared" si="11"/>
        <v>1161.25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9">
        <v>7768.77</v>
      </c>
      <c r="M30" s="19">
        <v>379016.96000000002</v>
      </c>
      <c r="N30" s="19"/>
      <c r="O30" s="19"/>
      <c r="P30" s="19">
        <f t="shared" si="11"/>
        <v>403653.59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9">
        <v>1371.16</v>
      </c>
      <c r="M31" s="19"/>
      <c r="N31" s="19"/>
      <c r="O31" s="19"/>
      <c r="P31" s="19">
        <f t="shared" si="11"/>
        <v>12642.65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9">
        <v>154090.96</v>
      </c>
      <c r="M32" s="19">
        <v>20087.73</v>
      </c>
      <c r="N32" s="19"/>
      <c r="O32" s="19"/>
      <c r="P32" s="19">
        <f t="shared" si="11"/>
        <v>4233107.08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>
        <v>1176807.96</v>
      </c>
      <c r="M34" s="19">
        <v>49644.49</v>
      </c>
      <c r="N34" s="19"/>
      <c r="O34" s="19"/>
      <c r="P34" s="19">
        <f>SUM(D34:O34)</f>
        <v>2958383.0900000003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2">SUM(F36:F42)</f>
        <v>523824.89</v>
      </c>
      <c r="G35" s="18">
        <f t="shared" si="12"/>
        <v>0</v>
      </c>
      <c r="H35" s="18">
        <f>SUM(H36:H42)</f>
        <v>100000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129796.2</v>
      </c>
      <c r="L35" s="18">
        <f t="shared" si="13"/>
        <v>0</v>
      </c>
      <c r="M35" s="18">
        <f>SUM(M36:M42)</f>
        <v>100000</v>
      </c>
      <c r="N35" s="18">
        <f t="shared" si="13"/>
        <v>0</v>
      </c>
      <c r="O35" s="18">
        <f t="shared" si="13"/>
        <v>0</v>
      </c>
      <c r="P35" s="18">
        <f>SUM(D35:O35)</f>
        <v>853621.09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9">
        <v>100000</v>
      </c>
      <c r="N36" s="13"/>
      <c r="O36" s="13"/>
      <c r="P36" s="19">
        <f t="shared" ref="P36:P50" si="14">SUM(D36:O36)</f>
        <v>200000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>SUM(D41:O41)</f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4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4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4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4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4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4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4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4"/>
        <v>0</v>
      </c>
    </row>
    <row r="51" spans="1:16" ht="15" customHeight="1">
      <c r="A51" s="2" t="s">
        <v>28</v>
      </c>
      <c r="B51" s="18">
        <f t="shared" ref="B51:F51" si="18">SUM(B52:B60)</f>
        <v>33378460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 t="shared" si="18"/>
        <v>0</v>
      </c>
      <c r="G51" s="18">
        <f>SUM(G52:G60)</f>
        <v>4839687.46</v>
      </c>
      <c r="H51" s="18">
        <f t="shared" ref="H51" si="19">SUM(H52:H60)</f>
        <v>0</v>
      </c>
      <c r="I51" s="18">
        <f>SUM(I52:I60)</f>
        <v>7371766.1000000006</v>
      </c>
      <c r="J51" s="18">
        <f t="shared" ref="J51:N51" si="20">SUM(J52:J60)</f>
        <v>1336818.03</v>
      </c>
      <c r="K51" s="18">
        <f>SUM(K52:K60)</f>
        <v>0</v>
      </c>
      <c r="L51" s="18">
        <f>SUM(L52:L60)</f>
        <v>0</v>
      </c>
      <c r="M51" s="18">
        <f t="shared" si="20"/>
        <v>136170.63</v>
      </c>
      <c r="N51" s="18">
        <f t="shared" si="20"/>
        <v>0</v>
      </c>
      <c r="O51" s="18">
        <f>SUM(O52:O60)</f>
        <v>0</v>
      </c>
      <c r="P51" s="18">
        <f>SUM(D51:O51)</f>
        <v>13684442.220000001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3"/>
      <c r="O52" s="19"/>
      <c r="P52" s="19">
        <f>SUM(D52:O52)</f>
        <v>7913458.54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3"/>
      <c r="O53" s="19"/>
      <c r="P53" s="19">
        <f>SUM(D53:O53)</f>
        <v>1336818.03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6241.95</v>
      </c>
      <c r="N54" s="13"/>
      <c r="O54" s="19"/>
      <c r="P54" s="19">
        <f>SUM(D54:O54)</f>
        <v>6241.95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9">
        <v>129928.68</v>
      </c>
      <c r="N56" s="13"/>
      <c r="O56" s="19"/>
      <c r="P56" s="19">
        <f t="shared" ref="P56:P72" si="21">SUM(D56:O56)</f>
        <v>465165.5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21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1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1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1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1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1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1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1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1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1"/>
        <v>0</v>
      </c>
    </row>
    <row r="73" spans="1:16" ht="15" customHeight="1">
      <c r="A73" s="6" t="s">
        <v>35</v>
      </c>
      <c r="B73" s="20">
        <f t="shared" ref="B73:C73" si="29">SUM(B9:B72)/2</f>
        <v>353099657</v>
      </c>
      <c r="C73" s="20">
        <f t="shared" si="29"/>
        <v>0</v>
      </c>
      <c r="D73" s="20">
        <f>SUM(D9:D72)/2</f>
        <v>0</v>
      </c>
      <c r="E73" s="20">
        <f t="shared" ref="E73:O73" si="30">SUM(E9:E72)/2</f>
        <v>30080402.549999997</v>
      </c>
      <c r="F73" s="20">
        <f t="shared" ref="F73:G73" si="31">SUM(F9:F72)/2</f>
        <v>16526518.59</v>
      </c>
      <c r="G73" s="20">
        <f t="shared" si="31"/>
        <v>28316925.960000001</v>
      </c>
      <c r="H73" s="20">
        <f t="shared" si="30"/>
        <v>16789334.350000001</v>
      </c>
      <c r="I73" s="20">
        <f t="shared" si="30"/>
        <v>24159931.120000005</v>
      </c>
      <c r="J73" s="20">
        <f t="shared" si="30"/>
        <v>17236449.670000002</v>
      </c>
      <c r="K73" s="20">
        <f t="shared" si="30"/>
        <v>14916028.509999998</v>
      </c>
      <c r="L73" s="20">
        <f t="shared" si="30"/>
        <v>15998577.429999998</v>
      </c>
      <c r="M73" s="20">
        <f t="shared" si="30"/>
        <v>16483461.589999998</v>
      </c>
      <c r="N73" s="20">
        <f t="shared" si="30"/>
        <v>0</v>
      </c>
      <c r="O73" s="20">
        <f t="shared" si="30"/>
        <v>0</v>
      </c>
      <c r="P73" s="18">
        <f>SUM(D73:O73)</f>
        <v>180507629.77000001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2">B73</f>
        <v>353099657</v>
      </c>
      <c r="C86" s="20">
        <f t="shared" si="32"/>
        <v>0</v>
      </c>
      <c r="D86" s="20">
        <f>D73</f>
        <v>0</v>
      </c>
      <c r="E86" s="20">
        <f t="shared" ref="E86:O86" si="33">E73</f>
        <v>30080402.549999997</v>
      </c>
      <c r="F86" s="20">
        <f t="shared" ref="F86:G86" si="34">F73</f>
        <v>16526518.59</v>
      </c>
      <c r="G86" s="20">
        <f t="shared" si="34"/>
        <v>28316925.960000001</v>
      </c>
      <c r="H86" s="20">
        <f t="shared" si="33"/>
        <v>16789334.350000001</v>
      </c>
      <c r="I86" s="20">
        <f t="shared" si="33"/>
        <v>24159931.120000005</v>
      </c>
      <c r="J86" s="20">
        <f t="shared" si="33"/>
        <v>17236449.670000002</v>
      </c>
      <c r="K86" s="20">
        <f t="shared" si="33"/>
        <v>14916028.509999998</v>
      </c>
      <c r="L86" s="20">
        <f t="shared" si="33"/>
        <v>15998577.429999998</v>
      </c>
      <c r="M86" s="20">
        <f t="shared" si="33"/>
        <v>16483461.589999998</v>
      </c>
      <c r="N86" s="20">
        <f t="shared" si="33"/>
        <v>0</v>
      </c>
      <c r="O86" s="20">
        <f t="shared" si="33"/>
        <v>0</v>
      </c>
      <c r="P86" s="20">
        <f>SUM(D86:O86)</f>
        <v>180507629.77000001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2022-11-21T13:46:03Z</cp:lastPrinted>
  <dcterms:created xsi:type="dcterms:W3CDTF">2018-04-17T18:57:16Z</dcterms:created>
  <dcterms:modified xsi:type="dcterms:W3CDTF">2022-11-21T14:08:29Z</dcterms:modified>
</cp:coreProperties>
</file>