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jberiguete\Google Drive\GD DIDA\DIDA\Documentos publicar febrero 2022\"/>
    </mc:Choice>
  </mc:AlternateContent>
  <bookViews>
    <workbookView xWindow="0" yWindow="0" windowWidth="20490" windowHeight="7050" tabRatio="682"/>
  </bookViews>
  <sheets>
    <sheet name="PROGRANACION METAS FIS-FIN 2022" sheetId="16" r:id="rId1"/>
    <sheet name="Hoja3" sheetId="15" state="hidden" r:id="rId2"/>
    <sheet name="Hoja1" sheetId="12" state="hidden" r:id="rId3"/>
    <sheet name="Hoja2" sheetId="13" state="hidden" r:id="rId4"/>
  </sheets>
  <definedNames>
    <definedName name="_xlnm._FilterDatabase" localSheetId="2" hidden="1">Hoja1!$B$2:$X$2</definedName>
    <definedName name="_xlnm.Print_Area" localSheetId="0">'PROGRANACION METAS FIS-FIN 2022'!$C$1:$P$30</definedName>
    <definedName name="Capitulo">#REF!</definedName>
    <definedName name="SubCapitulo">#REF!</definedName>
    <definedName name="UnidadEjecutora">#REF!</definedName>
  </definedNames>
  <calcPr calcId="162913"/>
</workbook>
</file>

<file path=xl/calcChain.xml><?xml version="1.0" encoding="utf-8"?>
<calcChain xmlns="http://schemas.openxmlformats.org/spreadsheetml/2006/main">
  <c r="P28" i="16" l="1"/>
  <c r="O28" i="16"/>
  <c r="P27" i="16"/>
  <c r="O27" i="16"/>
  <c r="C13" i="15" l="1"/>
  <c r="C10" i="15"/>
  <c r="E9" i="15"/>
  <c r="D4" i="15"/>
  <c r="E4" i="15" s="1"/>
  <c r="E11" i="15" s="1"/>
  <c r="D5" i="15"/>
  <c r="E5" i="15" s="1"/>
  <c r="E12" i="15" s="1"/>
  <c r="D3" i="15"/>
  <c r="E3" i="15" s="1"/>
  <c r="B6" i="15"/>
  <c r="C6" i="15"/>
  <c r="D12" i="15" l="1"/>
  <c r="E10" i="15"/>
  <c r="E13" i="15" s="1"/>
  <c r="B10" i="15"/>
  <c r="D10" i="15"/>
  <c r="B11" i="15"/>
  <c r="F11" i="15" s="1"/>
  <c r="D11" i="15"/>
  <c r="F12" i="15"/>
  <c r="D6" i="15"/>
  <c r="F10" i="15" l="1"/>
  <c r="F13" i="15" s="1"/>
  <c r="D13" i="15"/>
  <c r="B13" i="15"/>
  <c r="A1091" i="12" l="1"/>
  <c r="B1091" i="12"/>
  <c r="A1092" i="12"/>
  <c r="B1092" i="12"/>
  <c r="A1093" i="12"/>
  <c r="B1093" i="12"/>
  <c r="A1094" i="12"/>
  <c r="B1094" i="12"/>
  <c r="A1095" i="12"/>
  <c r="B1095" i="12"/>
  <c r="A1096" i="12"/>
  <c r="B1096" i="12"/>
  <c r="A1097" i="12"/>
  <c r="B1097" i="12"/>
  <c r="A1098" i="12"/>
  <c r="B1098" i="12"/>
  <c r="A1099" i="12"/>
  <c r="B1099" i="12"/>
  <c r="A1100" i="12"/>
  <c r="B1100" i="12"/>
  <c r="A1101" i="12"/>
  <c r="B1101" i="12"/>
  <c r="A1102" i="12"/>
  <c r="B1102" i="12"/>
  <c r="A1103" i="12"/>
  <c r="B1103" i="12"/>
  <c r="A1104" i="12"/>
  <c r="B1104" i="12"/>
  <c r="A1105" i="12"/>
  <c r="B1105" i="12"/>
  <c r="A1106" i="12"/>
  <c r="B1106" i="12"/>
  <c r="A1107" i="12"/>
  <c r="B1107" i="12"/>
  <c r="A1108" i="12"/>
  <c r="B1108" i="12"/>
  <c r="A1109" i="12"/>
  <c r="B1109" i="12"/>
  <c r="A1110" i="12"/>
  <c r="B1110" i="12"/>
  <c r="A1111" i="12"/>
  <c r="B1111" i="12"/>
  <c r="A1112" i="12"/>
  <c r="B1112" i="12"/>
  <c r="A1113" i="12"/>
  <c r="B1113" i="12"/>
  <c r="A1114" i="12"/>
  <c r="B1114" i="12"/>
  <c r="A1115" i="12"/>
  <c r="B1115" i="12"/>
  <c r="A1116" i="12"/>
  <c r="B1116" i="12"/>
  <c r="A1117" i="12"/>
  <c r="B1117" i="12"/>
  <c r="A1118" i="12"/>
  <c r="B1118" i="12"/>
  <c r="A1119" i="12"/>
  <c r="B1119" i="12"/>
  <c r="A1120" i="12"/>
  <c r="B1120" i="12"/>
  <c r="A1121" i="12"/>
  <c r="B1121" i="12"/>
  <c r="A1122" i="12"/>
  <c r="B1122" i="12"/>
  <c r="A1123" i="12"/>
  <c r="B1123" i="12"/>
  <c r="A1124" i="12"/>
  <c r="B1124" i="12"/>
  <c r="A1125" i="12"/>
  <c r="B1125" i="12"/>
  <c r="A1126" i="12"/>
  <c r="B1126" i="12"/>
  <c r="A1127" i="12"/>
  <c r="B1127" i="12"/>
  <c r="A1128" i="12"/>
  <c r="B1128" i="12"/>
  <c r="A1129" i="12"/>
  <c r="B1129" i="12"/>
  <c r="A1130" i="12"/>
  <c r="B1130" i="12"/>
  <c r="A1131" i="12"/>
  <c r="B1131" i="12"/>
  <c r="B1090" i="12"/>
  <c r="A1090" i="12"/>
  <c r="K7" i="13"/>
  <c r="K8" i="13" s="1"/>
  <c r="K9" i="13"/>
  <c r="K10" i="13"/>
  <c r="K11" i="13"/>
  <c r="K12" i="13"/>
  <c r="K13" i="13"/>
  <c r="K14" i="13" s="1"/>
  <c r="K15" i="13" s="1"/>
  <c r="K16" i="13" s="1"/>
  <c r="K17" i="13" s="1"/>
  <c r="K18" i="13"/>
  <c r="K19" i="13" s="1"/>
  <c r="K20" i="13"/>
  <c r="K21" i="13"/>
  <c r="K22" i="13" s="1"/>
  <c r="K23" i="13" s="1"/>
  <c r="K24" i="13" s="1"/>
  <c r="K25" i="13" s="1"/>
  <c r="K26" i="13" s="1"/>
  <c r="K27" i="13" s="1"/>
  <c r="K28" i="13" s="1"/>
  <c r="K29" i="13"/>
  <c r="K30" i="13" s="1"/>
  <c r="K31" i="13" s="1"/>
  <c r="K32" i="13" s="1"/>
  <c r="K33" i="13" s="1"/>
  <c r="K34" i="13" s="1"/>
  <c r="K35" i="13" s="1"/>
  <c r="K36" i="13"/>
  <c r="K37" i="13" s="1"/>
  <c r="K38" i="13"/>
  <c r="K39" i="13"/>
  <c r="K40" i="13"/>
  <c r="K41" i="13"/>
  <c r="K42" i="13"/>
  <c r="K43" i="13"/>
  <c r="K3" i="13"/>
  <c r="K4" i="13" s="1"/>
  <c r="K5" i="13" s="1"/>
  <c r="K6" i="13" s="1"/>
  <c r="L4" i="12"/>
  <c r="AF3" i="12" l="1"/>
  <c r="AF4" i="12"/>
  <c r="AF5" i="12"/>
  <c r="AF6" i="12"/>
  <c r="AF7" i="12"/>
  <c r="AF8" i="12"/>
  <c r="AF9" i="12"/>
  <c r="AF10" i="12"/>
  <c r="AF11" i="12"/>
  <c r="AF12" i="12"/>
  <c r="AF13" i="12"/>
  <c r="AF14" i="12"/>
  <c r="AF15" i="12"/>
  <c r="AF16" i="12"/>
  <c r="AF17" i="12"/>
  <c r="AF18" i="12"/>
  <c r="AF19" i="12"/>
  <c r="AF20" i="12"/>
  <c r="AF21" i="12"/>
  <c r="AF22" i="12"/>
  <c r="AF23" i="12"/>
  <c r="AF24" i="12"/>
  <c r="AF25" i="12"/>
  <c r="AF26" i="12"/>
  <c r="AF27" i="12"/>
  <c r="AF28" i="12"/>
  <c r="AF29" i="12"/>
  <c r="AF30" i="12"/>
  <c r="AF31" i="12"/>
  <c r="AF32" i="12"/>
  <c r="AF33" i="12"/>
  <c r="AF34" i="12"/>
  <c r="AF35" i="12"/>
  <c r="AF36" i="12"/>
  <c r="AF37" i="12"/>
  <c r="AF38" i="12"/>
  <c r="AF39" i="12"/>
  <c r="AF40" i="12"/>
  <c r="AF41" i="12"/>
  <c r="AF42" i="12"/>
  <c r="AF43" i="12"/>
  <c r="AF44" i="12"/>
  <c r="AF45" i="12"/>
  <c r="AF46" i="12"/>
  <c r="AF47" i="12"/>
  <c r="AF48" i="12"/>
  <c r="AF49" i="12"/>
  <c r="AF50" i="12"/>
  <c r="AF51" i="12"/>
  <c r="AF52" i="12"/>
  <c r="AF53" i="12"/>
  <c r="AF54" i="12"/>
  <c r="AF55" i="12"/>
  <c r="AF56" i="12"/>
  <c r="AF57" i="12"/>
  <c r="AF58" i="12"/>
  <c r="AF59" i="12"/>
  <c r="AF60" i="12"/>
  <c r="AF61" i="12"/>
  <c r="AF62" i="12"/>
  <c r="AF63" i="12"/>
  <c r="AF64" i="12"/>
  <c r="AF65" i="12"/>
  <c r="AF66" i="12"/>
  <c r="AF67" i="12"/>
  <c r="AF68" i="12"/>
  <c r="AF69" i="12"/>
  <c r="AF70" i="12"/>
  <c r="AF71" i="12"/>
  <c r="AF72" i="12"/>
  <c r="AF73" i="12"/>
  <c r="AF74" i="12"/>
  <c r="AF75" i="12"/>
  <c r="AF76" i="12"/>
  <c r="AF77" i="12"/>
  <c r="AF78" i="12"/>
  <c r="AF79" i="12"/>
  <c r="AF80" i="12"/>
  <c r="AF81" i="12"/>
  <c r="AF82" i="12"/>
  <c r="AF83" i="12"/>
  <c r="AF84" i="12"/>
  <c r="AF85" i="12"/>
  <c r="AF86" i="12"/>
  <c r="AF87" i="12"/>
  <c r="AF88" i="12"/>
  <c r="AF89" i="12"/>
  <c r="AF90" i="12"/>
  <c r="AF91" i="12"/>
  <c r="AF92" i="12"/>
  <c r="AF93" i="12"/>
  <c r="AF94" i="12"/>
  <c r="AF95" i="12"/>
  <c r="AF96" i="12"/>
  <c r="AF97" i="12"/>
  <c r="AF98" i="12"/>
  <c r="AF99" i="12"/>
  <c r="AF100" i="12"/>
  <c r="AF101" i="12"/>
  <c r="AF102" i="12"/>
  <c r="AF103" i="12"/>
  <c r="AF104" i="12"/>
  <c r="AF105" i="12"/>
  <c r="AF106" i="12"/>
  <c r="AF107" i="12"/>
  <c r="AF108" i="12"/>
  <c r="AF109" i="12"/>
  <c r="AF110" i="12"/>
  <c r="AF111" i="12"/>
  <c r="AF112" i="12"/>
  <c r="AF113" i="12"/>
  <c r="AF114" i="12"/>
  <c r="AF115" i="12"/>
  <c r="AF116" i="12"/>
  <c r="AF117" i="12"/>
  <c r="AF118" i="12"/>
  <c r="AF119" i="12"/>
  <c r="AF120" i="12"/>
  <c r="AF121" i="12"/>
  <c r="AF122" i="12"/>
  <c r="AF123" i="12"/>
  <c r="AF124" i="12"/>
  <c r="AF125" i="12"/>
  <c r="AF126" i="12"/>
  <c r="AF127" i="12"/>
  <c r="AF128" i="12"/>
  <c r="AF129" i="12"/>
  <c r="AF130" i="12"/>
  <c r="AF131" i="12"/>
  <c r="AF132" i="12"/>
  <c r="AF133" i="12"/>
  <c r="AF134" i="12"/>
  <c r="AF135" i="12"/>
  <c r="AF136" i="12"/>
  <c r="AF137" i="12"/>
  <c r="AF138" i="12"/>
  <c r="AF139" i="12"/>
  <c r="AF140" i="12"/>
  <c r="AF141" i="12"/>
  <c r="AF142" i="12"/>
  <c r="AF143" i="12"/>
  <c r="AF144" i="12"/>
  <c r="AF145" i="12"/>
  <c r="AF146" i="12"/>
  <c r="AF147" i="12"/>
  <c r="AF148" i="12"/>
  <c r="AF149" i="12"/>
  <c r="AF150" i="12"/>
  <c r="AF151" i="12"/>
  <c r="AF152" i="12"/>
  <c r="AF153" i="12"/>
  <c r="AF154" i="12"/>
  <c r="AF155" i="12"/>
  <c r="AF156" i="12"/>
  <c r="AF157" i="12"/>
  <c r="AF158" i="12"/>
  <c r="AF159" i="12"/>
  <c r="AF160" i="12"/>
  <c r="AF161" i="12"/>
  <c r="AF162" i="12"/>
  <c r="AF163" i="12"/>
  <c r="AF164" i="12"/>
  <c r="AF165" i="12"/>
  <c r="AF166" i="12"/>
  <c r="AF167" i="12"/>
  <c r="AF168" i="12"/>
  <c r="AF169" i="12"/>
  <c r="AF170" i="12"/>
  <c r="AF171" i="12"/>
  <c r="AF172" i="12"/>
  <c r="AF173" i="12"/>
  <c r="AF174" i="12"/>
  <c r="AF175" i="12"/>
  <c r="AF176" i="12"/>
  <c r="AF177" i="12"/>
  <c r="AF178" i="12"/>
  <c r="AF179" i="12"/>
  <c r="AF180" i="12"/>
  <c r="AF181" i="12"/>
  <c r="AF182" i="12"/>
  <c r="AF183" i="12"/>
  <c r="AF184" i="12"/>
  <c r="AF185" i="12"/>
  <c r="AF186" i="12"/>
  <c r="AF187" i="12"/>
  <c r="AF188" i="12"/>
  <c r="AF189" i="12"/>
  <c r="AF190" i="12"/>
  <c r="AF191" i="12"/>
  <c r="AF192" i="12"/>
  <c r="AF193" i="12"/>
  <c r="AF194" i="12"/>
  <c r="AF195" i="12"/>
  <c r="AF196" i="12"/>
  <c r="AF197" i="12"/>
  <c r="AF198" i="12"/>
  <c r="AF199" i="12"/>
  <c r="AF200" i="12"/>
  <c r="AF201" i="12"/>
  <c r="AF202" i="12"/>
  <c r="AF203" i="12"/>
  <c r="AF204" i="12"/>
  <c r="AF205" i="12"/>
  <c r="AF206" i="12"/>
  <c r="AF207" i="12"/>
  <c r="AF208" i="12"/>
  <c r="AF209" i="12"/>
  <c r="AF210" i="12"/>
  <c r="AF211" i="12"/>
  <c r="AF212" i="12"/>
  <c r="AF213" i="12"/>
  <c r="AF214" i="12"/>
  <c r="AF215" i="12"/>
  <c r="AF216" i="12"/>
  <c r="AF217" i="12"/>
  <c r="AF218" i="12"/>
  <c r="AF219" i="12"/>
  <c r="AF220" i="12"/>
  <c r="AF221" i="12"/>
  <c r="AF222" i="12"/>
  <c r="AF223" i="12"/>
  <c r="AF224" i="12"/>
  <c r="AF225" i="12"/>
  <c r="AF226" i="12"/>
  <c r="AF227" i="12"/>
  <c r="AF228" i="12"/>
  <c r="AF229" i="12"/>
  <c r="AF230" i="12"/>
  <c r="AF231" i="12"/>
  <c r="AF232" i="12"/>
  <c r="AF233" i="12"/>
  <c r="AF234" i="12"/>
  <c r="AF235" i="12"/>
  <c r="AF236" i="12"/>
  <c r="AF237" i="12"/>
  <c r="AF238" i="12"/>
  <c r="AF239" i="12"/>
  <c r="AF240" i="12"/>
  <c r="AF241" i="12"/>
  <c r="AF242" i="12"/>
  <c r="AF243" i="12"/>
  <c r="AF244" i="12"/>
  <c r="AF245" i="12"/>
  <c r="AF246" i="12"/>
  <c r="AF247" i="12"/>
  <c r="AF248" i="12"/>
  <c r="AF249" i="12"/>
  <c r="AF250" i="12"/>
  <c r="AF251" i="12"/>
  <c r="AF252" i="12"/>
  <c r="AF253" i="12"/>
  <c r="AF254" i="12"/>
  <c r="AF255" i="12"/>
  <c r="AF256" i="12"/>
  <c r="AF257" i="12"/>
  <c r="AF258" i="12"/>
  <c r="AF259" i="12"/>
  <c r="AF260" i="12"/>
  <c r="AF261" i="12"/>
  <c r="AF262" i="12"/>
  <c r="AF263" i="12"/>
  <c r="AF264" i="12"/>
  <c r="AF265" i="12"/>
  <c r="AF266" i="12"/>
  <c r="AF267" i="12"/>
  <c r="AF268" i="12"/>
  <c r="AF269" i="12"/>
  <c r="AF270" i="12"/>
  <c r="AF271" i="12"/>
  <c r="AF272" i="12"/>
  <c r="AF273" i="12"/>
  <c r="AF274" i="12"/>
  <c r="AF275" i="12"/>
  <c r="AF276" i="12"/>
  <c r="AF277" i="12"/>
  <c r="AF278" i="12"/>
  <c r="AF279" i="12"/>
  <c r="AF280" i="12"/>
  <c r="AF281" i="12"/>
  <c r="AF282" i="12"/>
  <c r="AF283" i="12"/>
  <c r="AF284" i="12"/>
  <c r="AF285" i="12"/>
  <c r="AF286" i="12"/>
  <c r="AF287" i="12"/>
  <c r="AF288" i="12"/>
  <c r="AF289" i="12"/>
  <c r="AF290" i="12"/>
  <c r="AF291" i="12"/>
  <c r="AF292" i="12"/>
  <c r="AF293" i="12"/>
  <c r="AF294" i="12"/>
  <c r="AF295" i="12"/>
  <c r="AF296" i="12"/>
  <c r="AF297" i="12"/>
  <c r="AF298" i="12"/>
  <c r="AF299" i="12"/>
  <c r="AF300" i="12"/>
  <c r="AF301" i="12"/>
  <c r="AF302" i="12"/>
  <c r="AF303" i="12"/>
  <c r="AF304" i="12"/>
  <c r="AF305" i="12"/>
  <c r="AF306" i="12"/>
  <c r="AF307" i="12"/>
  <c r="AF308" i="12"/>
  <c r="AF309" i="12"/>
  <c r="AF310" i="12"/>
  <c r="AF311" i="12"/>
  <c r="AF312" i="12"/>
  <c r="AF313" i="12"/>
  <c r="AF314" i="12"/>
  <c r="AF315" i="12"/>
  <c r="AF316" i="12"/>
  <c r="AF317" i="12"/>
  <c r="AF318" i="12"/>
  <c r="AF319" i="12"/>
  <c r="AF320" i="12"/>
  <c r="AF321" i="12"/>
  <c r="AF322" i="12"/>
  <c r="AF323" i="12"/>
  <c r="AF324" i="12"/>
  <c r="AF325" i="12"/>
  <c r="AF326" i="12"/>
  <c r="AF327" i="12"/>
  <c r="AF328" i="12"/>
  <c r="AF329" i="12"/>
  <c r="AF330" i="12"/>
  <c r="AF331" i="12"/>
  <c r="AF332" i="12"/>
  <c r="AF333" i="12"/>
  <c r="AF334" i="12"/>
  <c r="AF335" i="12"/>
  <c r="AF336" i="12"/>
  <c r="AF337" i="12"/>
  <c r="AF338" i="12"/>
  <c r="AF339" i="12"/>
  <c r="AF340" i="12"/>
  <c r="AF341" i="12"/>
  <c r="AF342" i="12"/>
  <c r="AF343" i="12"/>
  <c r="AF344" i="12"/>
  <c r="AF345" i="12"/>
  <c r="AF346" i="12"/>
  <c r="AF347" i="12"/>
  <c r="AF348" i="12"/>
  <c r="AF349" i="12"/>
  <c r="AF350" i="12"/>
  <c r="AF351" i="12"/>
  <c r="AF352" i="12"/>
  <c r="AF353" i="12"/>
  <c r="AF354" i="12"/>
  <c r="AF355" i="12"/>
  <c r="AF356" i="12"/>
  <c r="AF357" i="12"/>
  <c r="AF358" i="12"/>
  <c r="AF359" i="12"/>
  <c r="AF360" i="12"/>
  <c r="AF361" i="12"/>
  <c r="AF362" i="12"/>
  <c r="AF363" i="12"/>
  <c r="AF364" i="12"/>
  <c r="AF365" i="12"/>
  <c r="AF366" i="12"/>
  <c r="AF367" i="12"/>
  <c r="AF368" i="12"/>
  <c r="AF369" i="12"/>
  <c r="AF370" i="12"/>
  <c r="AF371" i="12"/>
  <c r="AF372" i="12"/>
  <c r="AF373" i="12"/>
  <c r="AF374" i="12"/>
  <c r="AF375" i="12"/>
  <c r="AF376" i="12"/>
  <c r="AF377" i="12"/>
  <c r="AF378" i="12"/>
  <c r="AF379" i="12"/>
  <c r="AF380" i="12"/>
  <c r="AF381" i="12"/>
  <c r="AF382" i="12"/>
  <c r="AF383" i="12"/>
  <c r="AF384" i="12"/>
  <c r="AF385" i="12"/>
  <c r="AF386" i="12"/>
  <c r="AF387" i="12"/>
  <c r="AF388" i="12"/>
  <c r="AF389" i="12"/>
  <c r="AF390" i="12"/>
  <c r="AF391" i="12"/>
  <c r="AF392" i="12"/>
  <c r="AF393" i="12"/>
  <c r="AF394" i="12"/>
  <c r="AF395" i="12"/>
  <c r="AF396" i="12"/>
  <c r="AF397" i="12"/>
  <c r="AF398" i="12"/>
  <c r="AF399" i="12"/>
  <c r="AF400" i="12"/>
  <c r="AF401" i="12"/>
  <c r="AF402" i="12"/>
  <c r="AF403" i="12"/>
  <c r="AF404" i="12"/>
  <c r="AF405" i="12"/>
  <c r="AF406" i="12"/>
  <c r="AF407" i="12"/>
  <c r="AF408" i="12"/>
  <c r="AF409" i="12"/>
  <c r="AF410" i="12"/>
  <c r="AF411" i="12"/>
  <c r="AF412" i="12"/>
  <c r="AF413" i="12"/>
  <c r="AF414" i="12"/>
  <c r="AF415" i="12"/>
  <c r="AF416" i="12"/>
  <c r="AF417" i="12"/>
  <c r="AF418" i="12"/>
  <c r="AF419" i="12"/>
  <c r="AF420" i="12"/>
  <c r="AF421" i="12"/>
  <c r="AF422" i="12"/>
  <c r="AF423" i="12"/>
  <c r="AF424" i="12"/>
  <c r="AF425" i="12"/>
  <c r="AF426" i="12"/>
  <c r="AF427" i="12"/>
  <c r="AF428" i="12"/>
  <c r="AF429" i="12"/>
  <c r="AF430" i="12"/>
  <c r="AF431" i="12"/>
  <c r="AF432" i="12"/>
  <c r="AF433" i="12"/>
  <c r="AF434" i="12"/>
  <c r="AF435" i="12"/>
  <c r="AF436" i="12"/>
  <c r="AF437" i="12"/>
  <c r="AF438" i="12"/>
  <c r="AF439" i="12"/>
  <c r="AF440" i="12"/>
  <c r="AF441" i="12"/>
  <c r="AF442" i="12"/>
  <c r="AF443" i="12"/>
  <c r="AF444" i="12"/>
  <c r="AF445" i="12"/>
  <c r="AF446" i="12"/>
  <c r="AF447" i="12"/>
  <c r="AF448" i="12"/>
  <c r="AF449" i="12"/>
  <c r="AF450" i="12"/>
  <c r="AF451" i="12"/>
  <c r="AF452" i="12"/>
  <c r="AF453" i="12"/>
  <c r="AF454" i="12"/>
  <c r="AF455" i="12"/>
  <c r="AF456" i="12"/>
  <c r="AF457" i="12"/>
  <c r="AF458" i="12"/>
  <c r="AF459" i="12"/>
  <c r="AF2" i="12"/>
  <c r="D1" i="12" l="1"/>
  <c r="E1" i="12" s="1"/>
  <c r="F1" i="12" s="1"/>
  <c r="G1" i="12" s="1"/>
  <c r="H1" i="12" s="1"/>
  <c r="I1" i="12" s="1"/>
  <c r="J1" i="12" s="1"/>
  <c r="K1" i="12" s="1"/>
  <c r="L1" i="12" s="1"/>
  <c r="M1" i="12" s="1"/>
  <c r="N1" i="12" s="1"/>
  <c r="O1" i="12" s="1"/>
  <c r="P1" i="12" s="1"/>
  <c r="Q1" i="12" s="1"/>
  <c r="R1" i="12" s="1"/>
  <c r="S1" i="12" s="1"/>
  <c r="T1" i="12" s="1"/>
  <c r="U1" i="12" s="1"/>
  <c r="V1" i="12" s="1"/>
  <c r="W1" i="12" s="1"/>
  <c r="X1" i="12" s="1"/>
  <c r="A4" i="12"/>
  <c r="A3" i="12"/>
  <c r="L5" i="12"/>
  <c r="L7" i="12"/>
  <c r="A7" i="12" s="1"/>
  <c r="L9" i="12"/>
  <c r="A9" i="12" s="1"/>
  <c r="L15" i="12"/>
  <c r="A15" i="12" s="1"/>
  <c r="L17" i="12"/>
  <c r="A17" i="12" s="1"/>
  <c r="L28" i="12"/>
  <c r="L69" i="12"/>
  <c r="A69" i="12" s="1"/>
  <c r="L83" i="12"/>
  <c r="A83" i="12" s="1"/>
  <c r="L86" i="12"/>
  <c r="A86" i="12" s="1"/>
  <c r="L88" i="12"/>
  <c r="A88" i="12" s="1"/>
  <c r="L89" i="12"/>
  <c r="L91" i="12"/>
  <c r="A91" i="12" s="1"/>
  <c r="L105" i="12"/>
  <c r="L123" i="12"/>
  <c r="A123" i="12" s="1"/>
  <c r="L124" i="12"/>
  <c r="L136" i="12"/>
  <c r="A136" i="12" s="1"/>
  <c r="L141" i="12"/>
  <c r="A141" i="12" s="1"/>
  <c r="L153" i="12"/>
  <c r="L158" i="12"/>
  <c r="A158" i="12" s="1"/>
  <c r="L160" i="12"/>
  <c r="A160" i="12" s="1"/>
  <c r="L169" i="12"/>
  <c r="A169" i="12" s="1"/>
  <c r="L171" i="12"/>
  <c r="A171" i="12" s="1"/>
  <c r="L172" i="12"/>
  <c r="L176" i="12"/>
  <c r="A176" i="12" s="1"/>
  <c r="L181" i="12"/>
  <c r="A181" i="12" s="1"/>
  <c r="L182" i="12"/>
  <c r="A182" i="12" s="1"/>
  <c r="L193" i="12"/>
  <c r="A193" i="12" s="1"/>
  <c r="L199" i="12"/>
  <c r="A199" i="12" s="1"/>
  <c r="L200" i="12"/>
  <c r="L206" i="12"/>
  <c r="A206" i="12" s="1"/>
  <c r="L215" i="12"/>
  <c r="A215" i="12" s="1"/>
  <c r="L218" i="12"/>
  <c r="A218" i="12" s="1"/>
  <c r="L233" i="12"/>
  <c r="A233" i="12" s="1"/>
  <c r="L243" i="12"/>
  <c r="A243" i="12" s="1"/>
  <c r="L245" i="12"/>
  <c r="A245" i="12" s="1"/>
  <c r="L246" i="12"/>
  <c r="A246" i="12" s="1"/>
  <c r="L247" i="12"/>
  <c r="A247" i="12" s="1"/>
  <c r="L249" i="12"/>
  <c r="A249" i="12" s="1"/>
  <c r="L255" i="12"/>
  <c r="A255" i="12" s="1"/>
  <c r="L259" i="12"/>
  <c r="A259" i="12" s="1"/>
  <c r="L264" i="12"/>
  <c r="L274" i="12"/>
  <c r="A274" i="12" s="1"/>
  <c r="L295" i="12"/>
  <c r="A295" i="12" s="1"/>
  <c r="L296" i="12"/>
  <c r="A296" i="12" s="1"/>
  <c r="L297" i="12"/>
  <c r="A297" i="12" s="1"/>
  <c r="L298" i="12"/>
  <c r="A298" i="12" s="1"/>
  <c r="L301" i="12"/>
  <c r="A301" i="12" s="1"/>
  <c r="L303" i="12"/>
  <c r="A303" i="12" s="1"/>
  <c r="L311" i="12"/>
  <c r="A311" i="12" s="1"/>
  <c r="L312" i="12"/>
  <c r="A312" i="12" s="1"/>
  <c r="L319" i="12"/>
  <c r="A319" i="12" s="1"/>
  <c r="L326" i="12"/>
  <c r="L332" i="12"/>
  <c r="L337" i="12"/>
  <c r="A337" i="12" s="1"/>
  <c r="L340" i="12"/>
  <c r="L345" i="12"/>
  <c r="A345" i="12" s="1"/>
  <c r="L348" i="12"/>
  <c r="L356" i="12"/>
  <c r="L360" i="12"/>
  <c r="A360" i="12" s="1"/>
  <c r="L365" i="12"/>
  <c r="A365" i="12" s="1"/>
  <c r="L385" i="12"/>
  <c r="A385" i="12" s="1"/>
  <c r="L397" i="12"/>
  <c r="A397" i="12" s="1"/>
  <c r="L400" i="12"/>
  <c r="A400" i="12" s="1"/>
  <c r="L411" i="12"/>
  <c r="A411" i="12" s="1"/>
  <c r="L418" i="12"/>
  <c r="A418" i="12" s="1"/>
  <c r="L436" i="12"/>
  <c r="L440" i="12"/>
  <c r="A440" i="12" s="1"/>
  <c r="L442" i="12"/>
  <c r="A442" i="12" s="1"/>
  <c r="L446" i="12"/>
  <c r="A446" i="12" s="1"/>
  <c r="L449" i="12"/>
  <c r="A449" i="12" s="1"/>
  <c r="L450" i="12"/>
  <c r="A450" i="12" s="1"/>
  <c r="L456" i="12"/>
  <c r="A456" i="12" s="1"/>
  <c r="L462" i="12"/>
  <c r="A462" i="12" s="1"/>
  <c r="L471" i="12"/>
  <c r="A471" i="12" s="1"/>
  <c r="L475" i="12"/>
  <c r="A475" i="12" s="1"/>
  <c r="L478" i="12"/>
  <c r="A478" i="12" s="1"/>
  <c r="L491" i="12"/>
  <c r="A491" i="12" s="1"/>
  <c r="L498" i="12"/>
  <c r="A498" i="12" s="1"/>
  <c r="L501" i="12"/>
  <c r="L507" i="12"/>
  <c r="A507" i="12" s="1"/>
  <c r="L527" i="12"/>
  <c r="A527" i="12" s="1"/>
  <c r="L535" i="12"/>
  <c r="A535" i="12" s="1"/>
  <c r="L543" i="12"/>
  <c r="A543" i="12" s="1"/>
  <c r="L549" i="12"/>
  <c r="L554" i="12"/>
  <c r="A554" i="12" s="1"/>
  <c r="L557" i="12"/>
  <c r="L559" i="12"/>
  <c r="A559" i="12" s="1"/>
  <c r="L561" i="12"/>
  <c r="L564" i="12"/>
  <c r="A564" i="12" s="1"/>
  <c r="L565" i="12"/>
  <c r="A565" i="12" s="1"/>
  <c r="L580" i="12"/>
  <c r="L581" i="12" s="1"/>
  <c r="L594" i="12"/>
  <c r="A594" i="12" s="1"/>
  <c r="L600" i="12"/>
  <c r="L613" i="12"/>
  <c r="A613" i="12" s="1"/>
  <c r="L648" i="12"/>
  <c r="A648" i="12" s="1"/>
  <c r="L650" i="12"/>
  <c r="A650" i="12" s="1"/>
  <c r="L677" i="12"/>
  <c r="A677" i="12" s="1"/>
  <c r="L679" i="12"/>
  <c r="A679" i="12" s="1"/>
  <c r="L682" i="12"/>
  <c r="A682" i="12" s="1"/>
  <c r="L687" i="12"/>
  <c r="A687" i="12" s="1"/>
  <c r="L693" i="12"/>
  <c r="L695" i="12"/>
  <c r="A695" i="12" s="1"/>
  <c r="L697" i="12"/>
  <c r="L706" i="12"/>
  <c r="A706" i="12" s="1"/>
  <c r="L709" i="12"/>
  <c r="L714" i="12"/>
  <c r="A714" i="12" s="1"/>
  <c r="L722" i="12"/>
  <c r="A722" i="12" s="1"/>
  <c r="L731" i="12"/>
  <c r="A731" i="12" s="1"/>
  <c r="L736" i="12"/>
  <c r="A736" i="12" s="1"/>
  <c r="L762" i="12"/>
  <c r="A762" i="12" s="1"/>
  <c r="L770" i="12"/>
  <c r="A770" i="12" s="1"/>
  <c r="L771" i="12"/>
  <c r="A771" i="12" s="1"/>
  <c r="L773" i="12"/>
  <c r="L777" i="12"/>
  <c r="L791" i="12"/>
  <c r="A791" i="12" s="1"/>
  <c r="L797" i="12"/>
  <c r="L804" i="12"/>
  <c r="A804" i="12" s="1"/>
  <c r="L810" i="12"/>
  <c r="A810" i="12" s="1"/>
  <c r="L811" i="12"/>
  <c r="A811" i="12" s="1"/>
  <c r="L820" i="12"/>
  <c r="L870" i="12"/>
  <c r="L882" i="12"/>
  <c r="L900" i="12"/>
  <c r="L906" i="12"/>
  <c r="L909" i="12"/>
  <c r="A909" i="12" s="1"/>
  <c r="L913" i="12"/>
  <c r="A913" i="12" s="1"/>
  <c r="L914" i="12"/>
  <c r="L920" i="12"/>
  <c r="A920" i="12" s="1"/>
  <c r="L922" i="12"/>
  <c r="L930" i="12"/>
  <c r="L937" i="12"/>
  <c r="A937" i="12" s="1"/>
  <c r="L941" i="12"/>
  <c r="A941" i="12" s="1"/>
  <c r="L944" i="12"/>
  <c r="A944" i="12" s="1"/>
  <c r="L945" i="12"/>
  <c r="A945" i="12" s="1"/>
  <c r="L946" i="12"/>
  <c r="L948" i="12"/>
  <c r="L953" i="12"/>
  <c r="A953" i="12" s="1"/>
  <c r="L967" i="12"/>
  <c r="A967" i="12" s="1"/>
  <c r="L969" i="12"/>
  <c r="A969" i="12" s="1"/>
  <c r="L974" i="12"/>
  <c r="A974" i="12" s="1"/>
  <c r="L975" i="12"/>
  <c r="A975" i="12" s="1"/>
  <c r="L977" i="12"/>
  <c r="A977" i="12" s="1"/>
  <c r="L984" i="12"/>
  <c r="A984" i="12" s="1"/>
  <c r="L991" i="12"/>
  <c r="A991" i="12" s="1"/>
  <c r="L997" i="12"/>
  <c r="A997" i="12" s="1"/>
  <c r="L1000" i="12"/>
  <c r="A1000" i="12" s="1"/>
  <c r="L1007" i="12"/>
  <c r="A1007" i="12" s="1"/>
  <c r="L1009" i="12"/>
  <c r="A1009" i="12" s="1"/>
  <c r="L1019" i="12"/>
  <c r="A1019" i="12" s="1"/>
  <c r="L1022" i="12"/>
  <c r="L1027" i="12"/>
  <c r="A1027" i="12" s="1"/>
  <c r="L1031" i="12"/>
  <c r="A1031" i="12" s="1"/>
  <c r="L1036" i="12"/>
  <c r="L1042" i="12"/>
  <c r="L1045" i="12"/>
  <c r="A1045" i="12" s="1"/>
  <c r="L1049" i="12"/>
  <c r="A1049" i="12" s="1"/>
  <c r="L1053" i="12"/>
  <c r="A1053" i="12" s="1"/>
  <c r="L1054" i="12"/>
  <c r="L1075" i="12"/>
  <c r="A1075" i="12" s="1"/>
  <c r="L1078" i="12"/>
  <c r="L1083" i="12"/>
  <c r="A1083" i="12" s="1"/>
  <c r="L985" i="12" l="1"/>
  <c r="A985" i="12" s="1"/>
  <c r="L219" i="12"/>
  <c r="A219" i="12" s="1"/>
  <c r="L737" i="12"/>
  <c r="L696" i="12"/>
  <c r="A696" i="12" s="1"/>
  <c r="L508" i="12"/>
  <c r="L509" i="12" s="1"/>
  <c r="L476" i="12"/>
  <c r="L248" i="12"/>
  <c r="A248" i="12" s="1"/>
  <c r="L457" i="12"/>
  <c r="L998" i="12"/>
  <c r="L999" i="12" s="1"/>
  <c r="A999" i="12" s="1"/>
  <c r="L544" i="12"/>
  <c r="L545" i="12" s="1"/>
  <c r="L1010" i="12"/>
  <c r="A1010" i="12" s="1"/>
  <c r="L412" i="12"/>
  <c r="L413" i="12" s="1"/>
  <c r="L1084" i="12"/>
  <c r="L1085" i="12" s="1"/>
  <c r="L976" i="12"/>
  <c r="A976" i="12" s="1"/>
  <c r="L678" i="12"/>
  <c r="A678" i="12" s="1"/>
  <c r="L302" i="12"/>
  <c r="A302" i="12" s="1"/>
  <c r="L183" i="12"/>
  <c r="L184" i="12" s="1"/>
  <c r="L10" i="12"/>
  <c r="A10" i="12" s="1"/>
  <c r="L968" i="12"/>
  <c r="A968" i="12" s="1"/>
  <c r="L361" i="12"/>
  <c r="L299" i="12"/>
  <c r="A299" i="12" s="1"/>
  <c r="L260" i="12"/>
  <c r="L216" i="12"/>
  <c r="A216" i="12" s="1"/>
  <c r="L772" i="12"/>
  <c r="A772" i="12" s="1"/>
  <c r="L715" i="12"/>
  <c r="A715" i="12" s="1"/>
  <c r="L614" i="12"/>
  <c r="L615" i="12" s="1"/>
  <c r="L447" i="12"/>
  <c r="L313" i="12"/>
  <c r="A313" i="12" s="1"/>
  <c r="L256" i="12"/>
  <c r="L257" i="12" s="1"/>
  <c r="L137" i="12"/>
  <c r="L138" i="12" s="1"/>
  <c r="L8" i="12"/>
  <c r="A8" i="12" s="1"/>
  <c r="L942" i="12"/>
  <c r="L805" i="12"/>
  <c r="L806" i="12" s="1"/>
  <c r="L680" i="12"/>
  <c r="A680" i="12" s="1"/>
  <c r="L555" i="12"/>
  <c r="A555" i="12" s="1"/>
  <c r="L463" i="12"/>
  <c r="L464" i="12" s="1"/>
  <c r="L234" i="12"/>
  <c r="A234" i="12" s="1"/>
  <c r="L170" i="12"/>
  <c r="A170" i="12" s="1"/>
  <c r="L441" i="12"/>
  <c r="A441" i="12" s="1"/>
  <c r="L275" i="12"/>
  <c r="A275" i="12" s="1"/>
  <c r="L250" i="12"/>
  <c r="L1020" i="12"/>
  <c r="A1020" i="12" s="1"/>
  <c r="L560" i="12"/>
  <c r="A560" i="12" s="1"/>
  <c r="L536" i="12"/>
  <c r="L537" i="12" s="1"/>
  <c r="L479" i="12"/>
  <c r="A479" i="12" s="1"/>
  <c r="L688" i="12"/>
  <c r="L689" i="12" s="1"/>
  <c r="L690" i="12" s="1"/>
  <c r="L18" i="12"/>
  <c r="A18" i="12" s="1"/>
  <c r="L1008" i="12"/>
  <c r="A1008" i="12" s="1"/>
  <c r="L978" i="12"/>
  <c r="L979" i="12" s="1"/>
  <c r="L707" i="12"/>
  <c r="A707" i="12" s="1"/>
  <c r="L651" i="12"/>
  <c r="L566" i="12"/>
  <c r="A566" i="12" s="1"/>
  <c r="L451" i="12"/>
  <c r="L304" i="12"/>
  <c r="L305" i="12" s="1"/>
  <c r="L732" i="12"/>
  <c r="A732" i="12" s="1"/>
  <c r="L683" i="12"/>
  <c r="L472" i="12"/>
  <c r="L419" i="12"/>
  <c r="A419" i="12" s="1"/>
  <c r="L244" i="12"/>
  <c r="A244" i="12" s="1"/>
  <c r="L207" i="12"/>
  <c r="A207" i="12" s="1"/>
  <c r="L177" i="12"/>
  <c r="A177" i="12" s="1"/>
  <c r="L16" i="12"/>
  <c r="A16" i="12" s="1"/>
  <c r="L1079" i="12"/>
  <c r="A1078" i="12"/>
  <c r="L947" i="12"/>
  <c r="A947" i="12" s="1"/>
  <c r="A946" i="12"/>
  <c r="L477" i="12"/>
  <c r="A477" i="12" s="1"/>
  <c r="A476" i="12"/>
  <c r="L458" i="12"/>
  <c r="A457" i="12"/>
  <c r="L327" i="12"/>
  <c r="A326" i="12"/>
  <c r="L6" i="12"/>
  <c r="A6" i="12" s="1"/>
  <c r="A5" i="12"/>
  <c r="L923" i="12"/>
  <c r="A922" i="12"/>
  <c r="L901" i="12"/>
  <c r="A900" i="12"/>
  <c r="L1076" i="12"/>
  <c r="L1043" i="12"/>
  <c r="A1042" i="12"/>
  <c r="L1023" i="12"/>
  <c r="A1022" i="12"/>
  <c r="L1001" i="12"/>
  <c r="L986" i="12"/>
  <c r="L970" i="12"/>
  <c r="L921" i="12"/>
  <c r="A921" i="12" s="1"/>
  <c r="L883" i="12"/>
  <c r="A882" i="12"/>
  <c r="L763" i="12"/>
  <c r="L723" i="12"/>
  <c r="L528" i="12"/>
  <c r="L492" i="12"/>
  <c r="L443" i="12"/>
  <c r="L398" i="12"/>
  <c r="L346" i="12"/>
  <c r="L314" i="12"/>
  <c r="L220" i="12"/>
  <c r="L159" i="12"/>
  <c r="A159" i="12" s="1"/>
  <c r="L90" i="12"/>
  <c r="A90" i="12" s="1"/>
  <c r="A89" i="12"/>
  <c r="L1037" i="12"/>
  <c r="A1036" i="12"/>
  <c r="L173" i="12"/>
  <c r="A172" i="12"/>
  <c r="L943" i="12"/>
  <c r="A943" i="12" s="1"/>
  <c r="A942" i="12"/>
  <c r="L915" i="12"/>
  <c r="A914" i="12"/>
  <c r="L774" i="12"/>
  <c r="A773" i="12"/>
  <c r="L738" i="12"/>
  <c r="A737" i="12"/>
  <c r="L698" i="12"/>
  <c r="A697" i="12"/>
  <c r="L601" i="12"/>
  <c r="A600" i="12"/>
  <c r="L562" i="12"/>
  <c r="A561" i="12"/>
  <c r="L341" i="12"/>
  <c r="A340" i="12"/>
  <c r="L201" i="12"/>
  <c r="A200" i="12"/>
  <c r="L125" i="12"/>
  <c r="A124" i="12"/>
  <c r="L87" i="12"/>
  <c r="A87" i="12" s="1"/>
  <c r="L29" i="12"/>
  <c r="A28" i="12"/>
  <c r="A580" i="12"/>
  <c r="L871" i="12"/>
  <c r="A870" i="12"/>
  <c r="L798" i="12"/>
  <c r="A797" i="12"/>
  <c r="L154" i="12"/>
  <c r="A153" i="12"/>
  <c r="L778" i="12"/>
  <c r="A777" i="12"/>
  <c r="L1011" i="12"/>
  <c r="L1050" i="12"/>
  <c r="L1032" i="12"/>
  <c r="L954" i="12"/>
  <c r="L938" i="12"/>
  <c r="L910" i="12"/>
  <c r="L812" i="12"/>
  <c r="L649" i="12"/>
  <c r="A649" i="12" s="1"/>
  <c r="L595" i="12"/>
  <c r="L502" i="12"/>
  <c r="A501" i="12"/>
  <c r="L437" i="12"/>
  <c r="A436" i="12"/>
  <c r="L386" i="12"/>
  <c r="L338" i="12"/>
  <c r="L320" i="12"/>
  <c r="L265" i="12"/>
  <c r="A264" i="12"/>
  <c r="L142" i="12"/>
  <c r="L106" i="12"/>
  <c r="A105" i="12"/>
  <c r="L84" i="12"/>
  <c r="L550" i="12"/>
  <c r="A549" i="12"/>
  <c r="L1055" i="12"/>
  <c r="A1054" i="12"/>
  <c r="L821" i="12"/>
  <c r="A820" i="12"/>
  <c r="L710" i="12"/>
  <c r="A709" i="12"/>
  <c r="L694" i="12"/>
  <c r="A694" i="12" s="1"/>
  <c r="A693" i="12"/>
  <c r="L558" i="12"/>
  <c r="A558" i="12" s="1"/>
  <c r="A557" i="12"/>
  <c r="L448" i="12"/>
  <c r="A448" i="12" s="1"/>
  <c r="A447" i="12"/>
  <c r="L357" i="12"/>
  <c r="A356" i="12"/>
  <c r="L261" i="12"/>
  <c r="A260" i="12"/>
  <c r="L1046" i="12"/>
  <c r="L1028" i="12"/>
  <c r="L992" i="12"/>
  <c r="L949" i="12"/>
  <c r="A948" i="12"/>
  <c r="L931" i="12"/>
  <c r="A930" i="12"/>
  <c r="L907" i="12"/>
  <c r="A906" i="12"/>
  <c r="L792" i="12"/>
  <c r="L582" i="12"/>
  <c r="A581" i="12"/>
  <c r="L499" i="12"/>
  <c r="L401" i="12"/>
  <c r="L366" i="12"/>
  <c r="L349" i="12"/>
  <c r="A348" i="12"/>
  <c r="L333" i="12"/>
  <c r="A332" i="12"/>
  <c r="L194" i="12"/>
  <c r="L161" i="12"/>
  <c r="L92" i="12"/>
  <c r="L70" i="12"/>
  <c r="A998" i="12" l="1"/>
  <c r="A978" i="12"/>
  <c r="L217" i="12"/>
  <c r="A217" i="12" s="1"/>
  <c r="A1084" i="12"/>
  <c r="A508" i="12"/>
  <c r="A256" i="12"/>
  <c r="A544" i="12"/>
  <c r="L708" i="12"/>
  <c r="A708" i="12" s="1"/>
  <c r="L420" i="12"/>
  <c r="A420" i="12" s="1"/>
  <c r="A463" i="12"/>
  <c r="A536" i="12"/>
  <c r="L208" i="12"/>
  <c r="A208" i="12" s="1"/>
  <c r="A412" i="12"/>
  <c r="L235" i="12"/>
  <c r="A235" i="12" s="1"/>
  <c r="L480" i="12"/>
  <c r="L481" i="12" s="1"/>
  <c r="L300" i="12"/>
  <c r="A300" i="12" s="1"/>
  <c r="A805" i="12"/>
  <c r="A689" i="12"/>
  <c r="L1021" i="12"/>
  <c r="A1021" i="12" s="1"/>
  <c r="A688" i="12"/>
  <c r="A183" i="12"/>
  <c r="L276" i="12"/>
  <c r="L277" i="12" s="1"/>
  <c r="A304" i="12"/>
  <c r="L681" i="12"/>
  <c r="A681" i="12" s="1"/>
  <c r="L11" i="12"/>
  <c r="A11" i="12" s="1"/>
  <c r="A614" i="12"/>
  <c r="L716" i="12"/>
  <c r="L717" i="12" s="1"/>
  <c r="L718" i="12" s="1"/>
  <c r="L556" i="12"/>
  <c r="A556" i="12" s="1"/>
  <c r="A137" i="12"/>
  <c r="A250" i="12"/>
  <c r="L251" i="12"/>
  <c r="L567" i="12"/>
  <c r="A567" i="12" s="1"/>
  <c r="A361" i="12"/>
  <c r="L362" i="12"/>
  <c r="L178" i="12"/>
  <c r="A178" i="12" s="1"/>
  <c r="A451" i="12"/>
  <c r="L452" i="12"/>
  <c r="L19" i="12"/>
  <c r="A19" i="12" s="1"/>
  <c r="A651" i="12"/>
  <c r="L652" i="12"/>
  <c r="A472" i="12"/>
  <c r="L473" i="12"/>
  <c r="L733" i="12"/>
  <c r="A733" i="12" s="1"/>
  <c r="A683" i="12"/>
  <c r="L684" i="12"/>
  <c r="L465" i="12"/>
  <c r="A464" i="12"/>
  <c r="L510" i="12"/>
  <c r="A509" i="12"/>
  <c r="L185" i="12"/>
  <c r="A184" i="12"/>
  <c r="L209" i="12"/>
  <c r="L711" i="12"/>
  <c r="A710" i="12"/>
  <c r="A778" i="12"/>
  <c r="L779" i="12"/>
  <c r="L699" i="12"/>
  <c r="A698" i="12"/>
  <c r="L902" i="12"/>
  <c r="A901" i="12"/>
  <c r="L932" i="12"/>
  <c r="A931" i="12"/>
  <c r="L551" i="12"/>
  <c r="A550" i="12"/>
  <c r="L143" i="12"/>
  <c r="A142" i="12"/>
  <c r="L438" i="12"/>
  <c r="A437" i="12"/>
  <c r="A812" i="12"/>
  <c r="L813" i="12"/>
  <c r="L221" i="12"/>
  <c r="A220" i="12"/>
  <c r="L529" i="12"/>
  <c r="A528" i="12"/>
  <c r="A1001" i="12"/>
  <c r="L1002" i="12"/>
  <c r="L258" i="12"/>
  <c r="A258" i="12" s="1"/>
  <c r="A257" i="12"/>
  <c r="L1080" i="12"/>
  <c r="A1079" i="12"/>
  <c r="L908" i="12"/>
  <c r="A908" i="12" s="1"/>
  <c r="A907" i="12"/>
  <c r="A386" i="12"/>
  <c r="L387" i="12"/>
  <c r="L987" i="12"/>
  <c r="A986" i="12"/>
  <c r="L334" i="12"/>
  <c r="A333" i="12"/>
  <c r="L306" i="12"/>
  <c r="A305" i="12"/>
  <c r="L538" i="12"/>
  <c r="A537" i="12"/>
  <c r="L822" i="12"/>
  <c r="A821" i="12"/>
  <c r="L911" i="12"/>
  <c r="A910" i="12"/>
  <c r="L1012" i="12"/>
  <c r="A1011" i="12"/>
  <c r="L126" i="12"/>
  <c r="A125" i="12"/>
  <c r="L546" i="12"/>
  <c r="A545" i="12"/>
  <c r="A723" i="12"/>
  <c r="L724" i="12"/>
  <c r="L924" i="12"/>
  <c r="A923" i="12"/>
  <c r="L421" i="12"/>
  <c r="L971" i="12"/>
  <c r="A970" i="12"/>
  <c r="A499" i="12"/>
  <c r="L500" i="12"/>
  <c r="A500" i="12" s="1"/>
  <c r="L799" i="12"/>
  <c r="A798" i="12"/>
  <c r="L916" i="12"/>
  <c r="A915" i="12"/>
  <c r="L71" i="12"/>
  <c r="A70" i="12"/>
  <c r="L583" i="12"/>
  <c r="A582" i="12"/>
  <c r="L950" i="12"/>
  <c r="A949" i="12"/>
  <c r="L939" i="12"/>
  <c r="A938" i="12"/>
  <c r="L872" i="12"/>
  <c r="A871" i="12"/>
  <c r="A314" i="12"/>
  <c r="L315" i="12"/>
  <c r="A763" i="12"/>
  <c r="L764" i="12"/>
  <c r="L1024" i="12"/>
  <c r="A1023" i="12"/>
  <c r="L328" i="12"/>
  <c r="A327" i="12"/>
  <c r="L616" i="12"/>
  <c r="A615" i="12"/>
  <c r="L107" i="12"/>
  <c r="A106" i="12"/>
  <c r="L980" i="12"/>
  <c r="A979" i="12"/>
  <c r="L493" i="12"/>
  <c r="A492" i="12"/>
  <c r="L93" i="12"/>
  <c r="A92" i="12"/>
  <c r="L350" i="12"/>
  <c r="A349" i="12"/>
  <c r="A992" i="12"/>
  <c r="L993" i="12"/>
  <c r="L358" i="12"/>
  <c r="A357" i="12"/>
  <c r="L1056" i="12"/>
  <c r="A1055" i="12"/>
  <c r="L266" i="12"/>
  <c r="A265" i="12"/>
  <c r="L503" i="12"/>
  <c r="A502" i="12"/>
  <c r="L955" i="12"/>
  <c r="A954" i="12"/>
  <c r="L155" i="12"/>
  <c r="A154" i="12"/>
  <c r="L202" i="12"/>
  <c r="A201" i="12"/>
  <c r="L563" i="12"/>
  <c r="A563" i="12" s="1"/>
  <c r="A562" i="12"/>
  <c r="L739" i="12"/>
  <c r="A738" i="12"/>
  <c r="A346" i="12"/>
  <c r="L347" i="12"/>
  <c r="A347" i="12" s="1"/>
  <c r="L414" i="12"/>
  <c r="A413" i="12"/>
  <c r="L30" i="12"/>
  <c r="A29" i="12"/>
  <c r="A443" i="12"/>
  <c r="L444" i="12"/>
  <c r="L262" i="12"/>
  <c r="A261" i="12"/>
  <c r="L162" i="12"/>
  <c r="A161" i="12"/>
  <c r="L367" i="12"/>
  <c r="A366" i="12"/>
  <c r="A792" i="12"/>
  <c r="L793" i="12"/>
  <c r="L1029" i="12"/>
  <c r="A1028" i="12"/>
  <c r="A320" i="12"/>
  <c r="L321" i="12"/>
  <c r="A595" i="12"/>
  <c r="L596" i="12"/>
  <c r="L1033" i="12"/>
  <c r="A1032" i="12"/>
  <c r="L174" i="12"/>
  <c r="A173" i="12"/>
  <c r="L1038" i="12"/>
  <c r="A1037" i="12"/>
  <c r="L884" i="12"/>
  <c r="A883" i="12"/>
  <c r="L1044" i="12"/>
  <c r="A1044" i="12" s="1"/>
  <c r="A1043" i="12"/>
  <c r="L459" i="12"/>
  <c r="A458" i="12"/>
  <c r="L807" i="12"/>
  <c r="A806" i="12"/>
  <c r="A194" i="12"/>
  <c r="L195" i="12"/>
  <c r="L139" i="12"/>
  <c r="A138" i="12"/>
  <c r="L1086" i="12"/>
  <c r="A1085" i="12"/>
  <c r="A401" i="12"/>
  <c r="L402" i="12"/>
  <c r="L1047" i="12"/>
  <c r="A1046" i="12"/>
  <c r="L85" i="12"/>
  <c r="A85" i="12" s="1"/>
  <c r="A84" i="12"/>
  <c r="A338" i="12"/>
  <c r="L339" i="12"/>
  <c r="A339" i="12" s="1"/>
  <c r="L1051" i="12"/>
  <c r="A1050" i="12"/>
  <c r="L342" i="12"/>
  <c r="A341" i="12"/>
  <c r="L602" i="12"/>
  <c r="A601" i="12"/>
  <c r="L775" i="12"/>
  <c r="A774" i="12"/>
  <c r="L399" i="12"/>
  <c r="A399" i="12" s="1"/>
  <c r="A398" i="12"/>
  <c r="L1077" i="12"/>
  <c r="A1077" i="12" s="1"/>
  <c r="A1076" i="12"/>
  <c r="L691" i="12"/>
  <c r="A690" i="12"/>
  <c r="B4" i="12"/>
  <c r="B5" i="12"/>
  <c r="B6" i="12"/>
  <c r="B7" i="12"/>
  <c r="B8" i="12"/>
  <c r="B9" i="12"/>
  <c r="B10" i="12"/>
  <c r="B11" i="12"/>
  <c r="B12" i="12"/>
  <c r="B13" i="12"/>
  <c r="B14" i="12"/>
  <c r="B15" i="12"/>
  <c r="B16" i="12"/>
  <c r="B17" i="12"/>
  <c r="B18" i="12"/>
  <c r="B19" i="12"/>
  <c r="B20" i="12"/>
  <c r="B21" i="12"/>
  <c r="B22" i="12"/>
  <c r="B23" i="12"/>
  <c r="B24" i="12"/>
  <c r="B25" i="12"/>
  <c r="B26" i="12"/>
  <c r="B27" i="12"/>
  <c r="B28" i="12"/>
  <c r="B29" i="12"/>
  <c r="B30" i="12"/>
  <c r="B31" i="12"/>
  <c r="B32" i="12"/>
  <c r="B33" i="12"/>
  <c r="B34" i="12"/>
  <c r="B35" i="12"/>
  <c r="B36" i="12"/>
  <c r="B37" i="12"/>
  <c r="B38" i="12"/>
  <c r="B39" i="12"/>
  <c r="B40" i="12"/>
  <c r="B41" i="12"/>
  <c r="B42" i="12"/>
  <c r="B43" i="12"/>
  <c r="B44" i="12"/>
  <c r="B45" i="12"/>
  <c r="B46" i="12"/>
  <c r="B47" i="12"/>
  <c r="B48" i="12"/>
  <c r="B49" i="12"/>
  <c r="B50" i="12"/>
  <c r="B51" i="12"/>
  <c r="B52" i="12"/>
  <c r="B53" i="12"/>
  <c r="B54" i="12"/>
  <c r="B55" i="12"/>
  <c r="B56" i="12"/>
  <c r="B57" i="12"/>
  <c r="B58" i="12"/>
  <c r="B59" i="12"/>
  <c r="B60" i="12"/>
  <c r="B61" i="12"/>
  <c r="B62" i="12"/>
  <c r="B63" i="12"/>
  <c r="B64" i="12"/>
  <c r="B65" i="12"/>
  <c r="B66" i="12"/>
  <c r="B67" i="12"/>
  <c r="B68" i="12"/>
  <c r="B69" i="12"/>
  <c r="B70" i="12"/>
  <c r="B71" i="12"/>
  <c r="B72" i="12"/>
  <c r="B73" i="12"/>
  <c r="B74" i="12"/>
  <c r="B75" i="12"/>
  <c r="B76" i="12"/>
  <c r="B77" i="12"/>
  <c r="B78" i="12"/>
  <c r="B79" i="12"/>
  <c r="B80" i="12"/>
  <c r="B81" i="12"/>
  <c r="B82" i="12"/>
  <c r="B83" i="12"/>
  <c r="B84" i="12"/>
  <c r="B85" i="12"/>
  <c r="B86" i="12"/>
  <c r="B87" i="12"/>
  <c r="B88" i="12"/>
  <c r="B89" i="12"/>
  <c r="B90" i="12"/>
  <c r="B91" i="12"/>
  <c r="B92" i="12"/>
  <c r="B93" i="12"/>
  <c r="B94" i="12"/>
  <c r="B95" i="12"/>
  <c r="B96" i="12"/>
  <c r="B97" i="12"/>
  <c r="B98" i="12"/>
  <c r="B99" i="12"/>
  <c r="B100" i="12"/>
  <c r="B101" i="12"/>
  <c r="B102" i="12"/>
  <c r="B103" i="12"/>
  <c r="B104" i="12"/>
  <c r="B105" i="12"/>
  <c r="B106" i="12"/>
  <c r="B107" i="12"/>
  <c r="B108" i="12"/>
  <c r="B109" i="12"/>
  <c r="B110" i="12"/>
  <c r="B111" i="12"/>
  <c r="B112" i="12"/>
  <c r="B113" i="12"/>
  <c r="B114" i="12"/>
  <c r="B115" i="12"/>
  <c r="B116" i="12"/>
  <c r="B117" i="12"/>
  <c r="B118" i="12"/>
  <c r="B119" i="12"/>
  <c r="B120" i="12"/>
  <c r="B121" i="12"/>
  <c r="B122" i="12"/>
  <c r="B123" i="12"/>
  <c r="B124" i="12"/>
  <c r="B125" i="12"/>
  <c r="B126" i="12"/>
  <c r="B127" i="12"/>
  <c r="B128" i="12"/>
  <c r="B129" i="12"/>
  <c r="B130" i="12"/>
  <c r="B131" i="12"/>
  <c r="B132" i="12"/>
  <c r="B133" i="12"/>
  <c r="B134" i="12"/>
  <c r="B135" i="12"/>
  <c r="B136" i="12"/>
  <c r="B137" i="12"/>
  <c r="B138" i="12"/>
  <c r="B139" i="12"/>
  <c r="B140" i="12"/>
  <c r="B141" i="12"/>
  <c r="B142" i="12"/>
  <c r="B143" i="12"/>
  <c r="B144" i="12"/>
  <c r="B145" i="12"/>
  <c r="B146" i="12"/>
  <c r="B147" i="12"/>
  <c r="B148" i="12"/>
  <c r="B149" i="12"/>
  <c r="B150" i="12"/>
  <c r="B151" i="12"/>
  <c r="B152" i="12"/>
  <c r="B153" i="12"/>
  <c r="B154" i="12"/>
  <c r="B155" i="12"/>
  <c r="B156" i="12"/>
  <c r="B157" i="12"/>
  <c r="B158" i="12"/>
  <c r="B159" i="12"/>
  <c r="B160" i="12"/>
  <c r="B161" i="12"/>
  <c r="B162" i="12"/>
  <c r="B163" i="12"/>
  <c r="B164" i="12"/>
  <c r="B165" i="12"/>
  <c r="B166" i="12"/>
  <c r="B167" i="12"/>
  <c r="B168" i="12"/>
  <c r="B169" i="12"/>
  <c r="B170" i="12"/>
  <c r="B171" i="12"/>
  <c r="B172" i="12"/>
  <c r="B173" i="12"/>
  <c r="B174" i="12"/>
  <c r="B175" i="12"/>
  <c r="B176" i="12"/>
  <c r="B177" i="12"/>
  <c r="B178" i="12"/>
  <c r="B179" i="12"/>
  <c r="B180" i="12"/>
  <c r="B181" i="12"/>
  <c r="B182" i="12"/>
  <c r="B183" i="12"/>
  <c r="B184" i="12"/>
  <c r="B185" i="12"/>
  <c r="B186" i="12"/>
  <c r="B187" i="12"/>
  <c r="B188" i="12"/>
  <c r="B189" i="12"/>
  <c r="B190" i="12"/>
  <c r="B191" i="12"/>
  <c r="B192" i="12"/>
  <c r="B193" i="12"/>
  <c r="B194" i="12"/>
  <c r="B195" i="12"/>
  <c r="B196" i="12"/>
  <c r="B197" i="12"/>
  <c r="B198" i="12"/>
  <c r="B199" i="12"/>
  <c r="B200" i="12"/>
  <c r="B201" i="12"/>
  <c r="B202" i="12"/>
  <c r="B203" i="12"/>
  <c r="B204" i="12"/>
  <c r="B205" i="12"/>
  <c r="B206" i="12"/>
  <c r="B207" i="12"/>
  <c r="B208" i="12"/>
  <c r="B209" i="12"/>
  <c r="B210" i="12"/>
  <c r="B211" i="12"/>
  <c r="B212" i="12"/>
  <c r="B213" i="12"/>
  <c r="B214" i="12"/>
  <c r="B215" i="12"/>
  <c r="B216" i="12"/>
  <c r="B217" i="12"/>
  <c r="B218" i="12"/>
  <c r="B219" i="12"/>
  <c r="B220" i="12"/>
  <c r="B221" i="12"/>
  <c r="B222" i="12"/>
  <c r="B223" i="12"/>
  <c r="B224" i="12"/>
  <c r="B225" i="12"/>
  <c r="B226" i="12"/>
  <c r="B227" i="12"/>
  <c r="B228" i="12"/>
  <c r="B229" i="12"/>
  <c r="B230" i="12"/>
  <c r="B231" i="12"/>
  <c r="B232" i="12"/>
  <c r="B233" i="12"/>
  <c r="B234" i="12"/>
  <c r="B235" i="12"/>
  <c r="B236" i="12"/>
  <c r="B237" i="12"/>
  <c r="B238" i="12"/>
  <c r="B239" i="12"/>
  <c r="B240" i="12"/>
  <c r="B241" i="12"/>
  <c r="B242" i="12"/>
  <c r="B243" i="12"/>
  <c r="B244" i="12"/>
  <c r="B245" i="12"/>
  <c r="B246" i="12"/>
  <c r="B247" i="12"/>
  <c r="B248" i="12"/>
  <c r="B249" i="12"/>
  <c r="B250" i="12"/>
  <c r="B251" i="12"/>
  <c r="B252" i="12"/>
  <c r="B253" i="12"/>
  <c r="B254" i="12"/>
  <c r="B255" i="12"/>
  <c r="B256" i="12"/>
  <c r="B257" i="12"/>
  <c r="B258" i="12"/>
  <c r="B259" i="12"/>
  <c r="B260" i="12"/>
  <c r="B261" i="12"/>
  <c r="B262" i="12"/>
  <c r="B263" i="12"/>
  <c r="B264" i="12"/>
  <c r="B265" i="12"/>
  <c r="B266" i="12"/>
  <c r="B267" i="12"/>
  <c r="B268" i="12"/>
  <c r="B269" i="12"/>
  <c r="B270" i="12"/>
  <c r="B271" i="12"/>
  <c r="B272" i="12"/>
  <c r="B273" i="12"/>
  <c r="B274" i="12"/>
  <c r="B275" i="12"/>
  <c r="B276" i="12"/>
  <c r="B277" i="12"/>
  <c r="B278" i="12"/>
  <c r="B279" i="12"/>
  <c r="B280" i="12"/>
  <c r="B281" i="12"/>
  <c r="B282" i="12"/>
  <c r="B283" i="12"/>
  <c r="B284" i="12"/>
  <c r="B285" i="12"/>
  <c r="B286" i="12"/>
  <c r="B287" i="12"/>
  <c r="B288" i="12"/>
  <c r="B289" i="12"/>
  <c r="B290" i="12"/>
  <c r="B291" i="12"/>
  <c r="B292" i="12"/>
  <c r="B293" i="12"/>
  <c r="B294" i="12"/>
  <c r="B295" i="12"/>
  <c r="B296" i="12"/>
  <c r="B297" i="12"/>
  <c r="B298" i="12"/>
  <c r="B299" i="12"/>
  <c r="B300" i="12"/>
  <c r="B301" i="12"/>
  <c r="B302" i="12"/>
  <c r="B303" i="12"/>
  <c r="B304" i="12"/>
  <c r="B305" i="12"/>
  <c r="B306" i="12"/>
  <c r="B307" i="12"/>
  <c r="B308" i="12"/>
  <c r="B309" i="12"/>
  <c r="B310" i="12"/>
  <c r="B311" i="12"/>
  <c r="B312" i="12"/>
  <c r="B313" i="12"/>
  <c r="B314" i="12"/>
  <c r="B315" i="12"/>
  <c r="B316" i="12"/>
  <c r="B317" i="12"/>
  <c r="B318" i="12"/>
  <c r="B319" i="12"/>
  <c r="B320" i="12"/>
  <c r="B321" i="12"/>
  <c r="B322" i="12"/>
  <c r="B323" i="12"/>
  <c r="B324" i="12"/>
  <c r="B325" i="12"/>
  <c r="B326" i="12"/>
  <c r="B327" i="12"/>
  <c r="B328" i="12"/>
  <c r="B329" i="12"/>
  <c r="B330" i="12"/>
  <c r="B331" i="12"/>
  <c r="B332" i="12"/>
  <c r="B333" i="12"/>
  <c r="B334" i="12"/>
  <c r="B335" i="12"/>
  <c r="B336" i="12"/>
  <c r="B337" i="12"/>
  <c r="B338" i="12"/>
  <c r="B339" i="12"/>
  <c r="B340" i="12"/>
  <c r="B341" i="12"/>
  <c r="B342" i="12"/>
  <c r="B343" i="12"/>
  <c r="B344" i="12"/>
  <c r="B345" i="12"/>
  <c r="B346" i="12"/>
  <c r="B347" i="12"/>
  <c r="B348" i="12"/>
  <c r="B349" i="12"/>
  <c r="B350" i="12"/>
  <c r="B351" i="12"/>
  <c r="B352" i="12"/>
  <c r="B353" i="12"/>
  <c r="B354" i="12"/>
  <c r="B355" i="12"/>
  <c r="B356" i="12"/>
  <c r="B357" i="12"/>
  <c r="B358" i="12"/>
  <c r="B359" i="12"/>
  <c r="B360" i="12"/>
  <c r="B361" i="12"/>
  <c r="B362" i="12"/>
  <c r="B363" i="12"/>
  <c r="B364" i="12"/>
  <c r="B365" i="12"/>
  <c r="B366" i="12"/>
  <c r="B367" i="12"/>
  <c r="B368" i="12"/>
  <c r="B369" i="12"/>
  <c r="B370" i="12"/>
  <c r="B371" i="12"/>
  <c r="B372" i="12"/>
  <c r="B373" i="12"/>
  <c r="B374" i="12"/>
  <c r="B375" i="12"/>
  <c r="B376" i="12"/>
  <c r="B377" i="12"/>
  <c r="B378" i="12"/>
  <c r="B379" i="12"/>
  <c r="B380" i="12"/>
  <c r="B381" i="12"/>
  <c r="B382" i="12"/>
  <c r="B383" i="12"/>
  <c r="B384" i="12"/>
  <c r="B385" i="12"/>
  <c r="B386" i="12"/>
  <c r="B387" i="12"/>
  <c r="B388" i="12"/>
  <c r="B389" i="12"/>
  <c r="B390" i="12"/>
  <c r="B391" i="12"/>
  <c r="B392" i="12"/>
  <c r="B393" i="12"/>
  <c r="B394" i="12"/>
  <c r="B395" i="12"/>
  <c r="B396" i="12"/>
  <c r="B397" i="12"/>
  <c r="B398" i="12"/>
  <c r="B399" i="12"/>
  <c r="B400" i="12"/>
  <c r="B401" i="12"/>
  <c r="B402" i="12"/>
  <c r="B403" i="12"/>
  <c r="B404" i="12"/>
  <c r="B405" i="12"/>
  <c r="B406" i="12"/>
  <c r="B407" i="12"/>
  <c r="B408" i="12"/>
  <c r="B409" i="12"/>
  <c r="B410" i="12"/>
  <c r="B411" i="12"/>
  <c r="B412" i="12"/>
  <c r="B413" i="12"/>
  <c r="B414" i="12"/>
  <c r="B415" i="12"/>
  <c r="B416" i="12"/>
  <c r="B417" i="12"/>
  <c r="B418" i="12"/>
  <c r="B419" i="12"/>
  <c r="B420" i="12"/>
  <c r="B421" i="12"/>
  <c r="B422" i="12"/>
  <c r="B423" i="12"/>
  <c r="B424" i="12"/>
  <c r="B425" i="12"/>
  <c r="B426" i="12"/>
  <c r="B427" i="12"/>
  <c r="B428" i="12"/>
  <c r="B429" i="12"/>
  <c r="B430" i="12"/>
  <c r="B431" i="12"/>
  <c r="B432" i="12"/>
  <c r="B433" i="12"/>
  <c r="B434" i="12"/>
  <c r="B435" i="12"/>
  <c r="B436" i="12"/>
  <c r="B437" i="12"/>
  <c r="B438" i="12"/>
  <c r="B439" i="12"/>
  <c r="B440" i="12"/>
  <c r="B441" i="12"/>
  <c r="B442" i="12"/>
  <c r="B443" i="12"/>
  <c r="B444" i="12"/>
  <c r="B445" i="12"/>
  <c r="B446" i="12"/>
  <c r="B447" i="12"/>
  <c r="B448" i="12"/>
  <c r="B449" i="12"/>
  <c r="B450" i="12"/>
  <c r="B451" i="12"/>
  <c r="B452" i="12"/>
  <c r="B453" i="12"/>
  <c r="B454" i="12"/>
  <c r="B455" i="12"/>
  <c r="B456" i="12"/>
  <c r="B457" i="12"/>
  <c r="B458" i="12"/>
  <c r="B459" i="12"/>
  <c r="B460" i="12"/>
  <c r="B461" i="12"/>
  <c r="B462" i="12"/>
  <c r="B463" i="12"/>
  <c r="B464" i="12"/>
  <c r="B465" i="12"/>
  <c r="B466" i="12"/>
  <c r="B467" i="12"/>
  <c r="B468" i="12"/>
  <c r="B469" i="12"/>
  <c r="B470" i="12"/>
  <c r="B471" i="12"/>
  <c r="B472" i="12"/>
  <c r="B473" i="12"/>
  <c r="B474" i="12"/>
  <c r="B475" i="12"/>
  <c r="B476" i="12"/>
  <c r="B477" i="12"/>
  <c r="B478" i="12"/>
  <c r="B479" i="12"/>
  <c r="B480" i="12"/>
  <c r="B481" i="12"/>
  <c r="B482" i="12"/>
  <c r="B483" i="12"/>
  <c r="B484" i="12"/>
  <c r="B485" i="12"/>
  <c r="B486" i="12"/>
  <c r="B487" i="12"/>
  <c r="B488" i="12"/>
  <c r="B489" i="12"/>
  <c r="B490" i="12"/>
  <c r="B491" i="12"/>
  <c r="B492" i="12"/>
  <c r="B493" i="12"/>
  <c r="B494" i="12"/>
  <c r="B495" i="12"/>
  <c r="B496" i="12"/>
  <c r="B497" i="12"/>
  <c r="B498" i="12"/>
  <c r="B499" i="12"/>
  <c r="B500" i="12"/>
  <c r="B501" i="12"/>
  <c r="B502" i="12"/>
  <c r="B503" i="12"/>
  <c r="B504" i="12"/>
  <c r="B505" i="12"/>
  <c r="B506" i="12"/>
  <c r="B507" i="12"/>
  <c r="B508" i="12"/>
  <c r="B509" i="12"/>
  <c r="B510" i="12"/>
  <c r="B511" i="12"/>
  <c r="B512" i="12"/>
  <c r="B513" i="12"/>
  <c r="B514" i="12"/>
  <c r="B515" i="12"/>
  <c r="B516" i="12"/>
  <c r="B517" i="12"/>
  <c r="B518" i="12"/>
  <c r="B519" i="12"/>
  <c r="B520" i="12"/>
  <c r="B521" i="12"/>
  <c r="B522" i="12"/>
  <c r="B523" i="12"/>
  <c r="B524" i="12"/>
  <c r="B525" i="12"/>
  <c r="B526" i="12"/>
  <c r="B527" i="12"/>
  <c r="B528" i="12"/>
  <c r="B529" i="12"/>
  <c r="B530" i="12"/>
  <c r="B531" i="12"/>
  <c r="B532" i="12"/>
  <c r="B533" i="12"/>
  <c r="B534" i="12"/>
  <c r="B535" i="12"/>
  <c r="B536" i="12"/>
  <c r="B537" i="12"/>
  <c r="B538" i="12"/>
  <c r="B539" i="12"/>
  <c r="B540" i="12"/>
  <c r="B541" i="12"/>
  <c r="B542" i="12"/>
  <c r="B543" i="12"/>
  <c r="B544" i="12"/>
  <c r="B545" i="12"/>
  <c r="B546" i="12"/>
  <c r="B547" i="12"/>
  <c r="B548" i="12"/>
  <c r="B549" i="12"/>
  <c r="B550" i="12"/>
  <c r="B551" i="12"/>
  <c r="B552" i="12"/>
  <c r="B553" i="12"/>
  <c r="B554" i="12"/>
  <c r="B555" i="12"/>
  <c r="B556" i="12"/>
  <c r="B557" i="12"/>
  <c r="B558" i="12"/>
  <c r="B559" i="12"/>
  <c r="B560" i="12"/>
  <c r="B561" i="12"/>
  <c r="B562" i="12"/>
  <c r="B563" i="12"/>
  <c r="B564" i="12"/>
  <c r="B565" i="12"/>
  <c r="B566" i="12"/>
  <c r="B567" i="12"/>
  <c r="B568" i="12"/>
  <c r="B569" i="12"/>
  <c r="B570" i="12"/>
  <c r="B571" i="12"/>
  <c r="B572" i="12"/>
  <c r="B573" i="12"/>
  <c r="B574" i="12"/>
  <c r="B575" i="12"/>
  <c r="B576" i="12"/>
  <c r="B577" i="12"/>
  <c r="B578" i="12"/>
  <c r="B579" i="12"/>
  <c r="B580" i="12"/>
  <c r="B581" i="12"/>
  <c r="B582" i="12"/>
  <c r="B583" i="12"/>
  <c r="B584" i="12"/>
  <c r="B585" i="12"/>
  <c r="B586" i="12"/>
  <c r="B587" i="12"/>
  <c r="B588" i="12"/>
  <c r="B589" i="12"/>
  <c r="B590" i="12"/>
  <c r="B591" i="12"/>
  <c r="B592" i="12"/>
  <c r="B593" i="12"/>
  <c r="B594" i="12"/>
  <c r="B595" i="12"/>
  <c r="B596" i="12"/>
  <c r="B597" i="12"/>
  <c r="B598" i="12"/>
  <c r="B599" i="12"/>
  <c r="B600" i="12"/>
  <c r="B601" i="12"/>
  <c r="B602" i="12"/>
  <c r="B603" i="12"/>
  <c r="B604" i="12"/>
  <c r="B605" i="12"/>
  <c r="B606" i="12"/>
  <c r="B607" i="12"/>
  <c r="B608" i="12"/>
  <c r="B609" i="12"/>
  <c r="B610" i="12"/>
  <c r="B611" i="12"/>
  <c r="B612" i="12"/>
  <c r="B613" i="12"/>
  <c r="B614" i="12"/>
  <c r="B615" i="12"/>
  <c r="B616" i="12"/>
  <c r="B617" i="12"/>
  <c r="B618" i="12"/>
  <c r="B619" i="12"/>
  <c r="B620" i="12"/>
  <c r="B621" i="12"/>
  <c r="B622" i="12"/>
  <c r="B623" i="12"/>
  <c r="B624" i="12"/>
  <c r="B625" i="12"/>
  <c r="B626" i="12"/>
  <c r="B627" i="12"/>
  <c r="B628" i="12"/>
  <c r="B629" i="12"/>
  <c r="B630" i="12"/>
  <c r="B631" i="12"/>
  <c r="B632" i="12"/>
  <c r="B633" i="12"/>
  <c r="B634" i="12"/>
  <c r="B635" i="12"/>
  <c r="B636" i="12"/>
  <c r="B637" i="12"/>
  <c r="B638" i="12"/>
  <c r="B639" i="12"/>
  <c r="B640" i="12"/>
  <c r="B641" i="12"/>
  <c r="B642" i="12"/>
  <c r="B643" i="12"/>
  <c r="B644" i="12"/>
  <c r="B645" i="12"/>
  <c r="B646" i="12"/>
  <c r="B647" i="12"/>
  <c r="B648" i="12"/>
  <c r="B649" i="12"/>
  <c r="B650" i="12"/>
  <c r="B651" i="12"/>
  <c r="B652" i="12"/>
  <c r="B653" i="12"/>
  <c r="B654" i="12"/>
  <c r="B655" i="12"/>
  <c r="B656" i="12"/>
  <c r="B657" i="12"/>
  <c r="B658" i="12"/>
  <c r="B659" i="12"/>
  <c r="B660" i="12"/>
  <c r="B661" i="12"/>
  <c r="B662" i="12"/>
  <c r="B663" i="12"/>
  <c r="B664" i="12"/>
  <c r="B665" i="12"/>
  <c r="B666" i="12"/>
  <c r="B667" i="12"/>
  <c r="B668" i="12"/>
  <c r="B669" i="12"/>
  <c r="B670" i="12"/>
  <c r="B671" i="12"/>
  <c r="B672" i="12"/>
  <c r="B673" i="12"/>
  <c r="B674" i="12"/>
  <c r="B675" i="12"/>
  <c r="B676" i="12"/>
  <c r="B677" i="12"/>
  <c r="B678" i="12"/>
  <c r="B679" i="12"/>
  <c r="B680" i="12"/>
  <c r="B681" i="12"/>
  <c r="B682" i="12"/>
  <c r="B683" i="12"/>
  <c r="B684" i="12"/>
  <c r="B685" i="12"/>
  <c r="B686" i="12"/>
  <c r="B687" i="12"/>
  <c r="B688" i="12"/>
  <c r="B689" i="12"/>
  <c r="B690" i="12"/>
  <c r="B691" i="12"/>
  <c r="B692" i="12"/>
  <c r="B693" i="12"/>
  <c r="B694" i="12"/>
  <c r="B695" i="12"/>
  <c r="B696" i="12"/>
  <c r="B697" i="12"/>
  <c r="B698" i="12"/>
  <c r="B699" i="12"/>
  <c r="B700" i="12"/>
  <c r="B701" i="12"/>
  <c r="B702" i="12"/>
  <c r="B703" i="12"/>
  <c r="B704" i="12"/>
  <c r="B705" i="12"/>
  <c r="B706" i="12"/>
  <c r="B707" i="12"/>
  <c r="B708" i="12"/>
  <c r="B709" i="12"/>
  <c r="B710" i="12"/>
  <c r="B711" i="12"/>
  <c r="B712" i="12"/>
  <c r="B713" i="12"/>
  <c r="B714" i="12"/>
  <c r="B715" i="12"/>
  <c r="B716" i="12"/>
  <c r="B717" i="12"/>
  <c r="B718" i="12"/>
  <c r="B719" i="12"/>
  <c r="B720" i="12"/>
  <c r="B721" i="12"/>
  <c r="B722" i="12"/>
  <c r="B723" i="12"/>
  <c r="B724" i="12"/>
  <c r="B725" i="12"/>
  <c r="B726" i="12"/>
  <c r="B727" i="12"/>
  <c r="B728" i="12"/>
  <c r="B729" i="12"/>
  <c r="B730" i="12"/>
  <c r="B731" i="12"/>
  <c r="B732" i="12"/>
  <c r="B733" i="12"/>
  <c r="B734" i="12"/>
  <c r="B735" i="12"/>
  <c r="B736" i="12"/>
  <c r="B737" i="12"/>
  <c r="B738" i="12"/>
  <c r="B739" i="12"/>
  <c r="B740" i="12"/>
  <c r="B741" i="12"/>
  <c r="B742" i="12"/>
  <c r="B743" i="12"/>
  <c r="B744" i="12"/>
  <c r="B745" i="12"/>
  <c r="B746" i="12"/>
  <c r="B747" i="12"/>
  <c r="B748" i="12"/>
  <c r="B749" i="12"/>
  <c r="B750" i="12"/>
  <c r="B751" i="12"/>
  <c r="B752" i="12"/>
  <c r="B753" i="12"/>
  <c r="B754" i="12"/>
  <c r="B755" i="12"/>
  <c r="B756" i="12"/>
  <c r="B757" i="12"/>
  <c r="B758" i="12"/>
  <c r="B759" i="12"/>
  <c r="B760" i="12"/>
  <c r="B761" i="12"/>
  <c r="B762" i="12"/>
  <c r="B763" i="12"/>
  <c r="B764" i="12"/>
  <c r="B765" i="12"/>
  <c r="B766" i="12"/>
  <c r="B767" i="12"/>
  <c r="B768" i="12"/>
  <c r="B769" i="12"/>
  <c r="B770" i="12"/>
  <c r="B771" i="12"/>
  <c r="B772" i="12"/>
  <c r="B773" i="12"/>
  <c r="B774" i="12"/>
  <c r="B775" i="12"/>
  <c r="B776" i="12"/>
  <c r="B777" i="12"/>
  <c r="B778" i="12"/>
  <c r="B779" i="12"/>
  <c r="B780" i="12"/>
  <c r="B781" i="12"/>
  <c r="B782" i="12"/>
  <c r="B783" i="12"/>
  <c r="B784" i="12"/>
  <c r="B785" i="12"/>
  <c r="B786" i="12"/>
  <c r="B787" i="12"/>
  <c r="B788" i="12"/>
  <c r="B789" i="12"/>
  <c r="B790" i="12"/>
  <c r="B791" i="12"/>
  <c r="B792" i="12"/>
  <c r="B793" i="12"/>
  <c r="B794" i="12"/>
  <c r="B795" i="12"/>
  <c r="B796" i="12"/>
  <c r="B797" i="12"/>
  <c r="B798" i="12"/>
  <c r="B799" i="12"/>
  <c r="B800" i="12"/>
  <c r="B801" i="12"/>
  <c r="B802" i="12"/>
  <c r="B803" i="12"/>
  <c r="B804" i="12"/>
  <c r="B805" i="12"/>
  <c r="B806" i="12"/>
  <c r="B807" i="12"/>
  <c r="B808" i="12"/>
  <c r="B809" i="12"/>
  <c r="B810" i="12"/>
  <c r="B811" i="12"/>
  <c r="B812" i="12"/>
  <c r="B813" i="12"/>
  <c r="B814" i="12"/>
  <c r="B815" i="12"/>
  <c r="B816" i="12"/>
  <c r="B817" i="12"/>
  <c r="B818" i="12"/>
  <c r="B819" i="12"/>
  <c r="B820" i="12"/>
  <c r="B821" i="12"/>
  <c r="B822" i="12"/>
  <c r="B823" i="12"/>
  <c r="B824" i="12"/>
  <c r="B825" i="12"/>
  <c r="B826" i="12"/>
  <c r="B827" i="12"/>
  <c r="B828" i="12"/>
  <c r="B829" i="12"/>
  <c r="B830" i="12"/>
  <c r="B831" i="12"/>
  <c r="B832" i="12"/>
  <c r="B833" i="12"/>
  <c r="B834" i="12"/>
  <c r="B835" i="12"/>
  <c r="B836" i="12"/>
  <c r="B837" i="12"/>
  <c r="B838" i="12"/>
  <c r="B839" i="12"/>
  <c r="B840" i="12"/>
  <c r="B841" i="12"/>
  <c r="B842" i="12"/>
  <c r="B843" i="12"/>
  <c r="B844" i="12"/>
  <c r="B845" i="12"/>
  <c r="B846" i="12"/>
  <c r="B847" i="12"/>
  <c r="B848" i="12"/>
  <c r="B849" i="12"/>
  <c r="B850" i="12"/>
  <c r="B851" i="12"/>
  <c r="B852" i="12"/>
  <c r="B853" i="12"/>
  <c r="B854" i="12"/>
  <c r="B855" i="12"/>
  <c r="B856" i="12"/>
  <c r="B857" i="12"/>
  <c r="B858" i="12"/>
  <c r="B859" i="12"/>
  <c r="B860" i="12"/>
  <c r="B861" i="12"/>
  <c r="B862" i="12"/>
  <c r="B863" i="12"/>
  <c r="B864" i="12"/>
  <c r="B865" i="12"/>
  <c r="B866" i="12"/>
  <c r="B867" i="12"/>
  <c r="B868" i="12"/>
  <c r="B869" i="12"/>
  <c r="B870" i="12"/>
  <c r="B871" i="12"/>
  <c r="B872" i="12"/>
  <c r="B873" i="12"/>
  <c r="B874" i="12"/>
  <c r="B875" i="12"/>
  <c r="B876" i="12"/>
  <c r="B877" i="12"/>
  <c r="B878" i="12"/>
  <c r="B879" i="12"/>
  <c r="B880" i="12"/>
  <c r="B881" i="12"/>
  <c r="B882" i="12"/>
  <c r="B883" i="12"/>
  <c r="B884" i="12"/>
  <c r="B885" i="12"/>
  <c r="B886" i="12"/>
  <c r="B887" i="12"/>
  <c r="B888" i="12"/>
  <c r="B889" i="12"/>
  <c r="B890" i="12"/>
  <c r="B891" i="12"/>
  <c r="B892" i="12"/>
  <c r="B893" i="12"/>
  <c r="B894" i="12"/>
  <c r="B895" i="12"/>
  <c r="B896" i="12"/>
  <c r="B897" i="12"/>
  <c r="B898" i="12"/>
  <c r="B899" i="12"/>
  <c r="B900" i="12"/>
  <c r="B901" i="12"/>
  <c r="B902" i="12"/>
  <c r="B903" i="12"/>
  <c r="B904" i="12"/>
  <c r="B905" i="12"/>
  <c r="B906" i="12"/>
  <c r="B907" i="12"/>
  <c r="B908" i="12"/>
  <c r="B909" i="12"/>
  <c r="B910" i="12"/>
  <c r="B911" i="12"/>
  <c r="B912" i="12"/>
  <c r="B913" i="12"/>
  <c r="B914" i="12"/>
  <c r="B915" i="12"/>
  <c r="B916" i="12"/>
  <c r="B917" i="12"/>
  <c r="B918" i="12"/>
  <c r="B919" i="12"/>
  <c r="B920" i="12"/>
  <c r="B921" i="12"/>
  <c r="B922" i="12"/>
  <c r="B923" i="12"/>
  <c r="B924" i="12"/>
  <c r="B925" i="12"/>
  <c r="B926" i="12"/>
  <c r="B927" i="12"/>
  <c r="B928" i="12"/>
  <c r="B929" i="12"/>
  <c r="B930" i="12"/>
  <c r="B931" i="12"/>
  <c r="B932" i="12"/>
  <c r="B933" i="12"/>
  <c r="B934" i="12"/>
  <c r="B935" i="12"/>
  <c r="B936" i="12"/>
  <c r="B937" i="12"/>
  <c r="B938" i="12"/>
  <c r="B939" i="12"/>
  <c r="B940" i="12"/>
  <c r="B941" i="12"/>
  <c r="B942" i="12"/>
  <c r="B943" i="12"/>
  <c r="B944" i="12"/>
  <c r="B945" i="12"/>
  <c r="B946" i="12"/>
  <c r="B947" i="12"/>
  <c r="B948" i="12"/>
  <c r="B949" i="12"/>
  <c r="B950" i="12"/>
  <c r="B951" i="12"/>
  <c r="B952" i="12"/>
  <c r="B953" i="12"/>
  <c r="B954" i="12"/>
  <c r="B955" i="12"/>
  <c r="B956" i="12"/>
  <c r="B957" i="12"/>
  <c r="B958" i="12"/>
  <c r="B959" i="12"/>
  <c r="B960" i="12"/>
  <c r="B961" i="12"/>
  <c r="B962" i="12"/>
  <c r="B963" i="12"/>
  <c r="B964" i="12"/>
  <c r="B965" i="12"/>
  <c r="B966" i="12"/>
  <c r="B967" i="12"/>
  <c r="B968" i="12"/>
  <c r="B969" i="12"/>
  <c r="B970" i="12"/>
  <c r="B971" i="12"/>
  <c r="B972" i="12"/>
  <c r="B973" i="12"/>
  <c r="B974" i="12"/>
  <c r="B975" i="12"/>
  <c r="B976" i="12"/>
  <c r="B977" i="12"/>
  <c r="B978" i="12"/>
  <c r="B979" i="12"/>
  <c r="B980" i="12"/>
  <c r="B981" i="12"/>
  <c r="B982" i="12"/>
  <c r="B983" i="12"/>
  <c r="B984" i="12"/>
  <c r="B985" i="12"/>
  <c r="B986" i="12"/>
  <c r="B987" i="12"/>
  <c r="B988" i="12"/>
  <c r="B989" i="12"/>
  <c r="B990" i="12"/>
  <c r="B991" i="12"/>
  <c r="B992" i="12"/>
  <c r="B993" i="12"/>
  <c r="B994" i="12"/>
  <c r="B995" i="12"/>
  <c r="B996" i="12"/>
  <c r="B997" i="12"/>
  <c r="B998" i="12"/>
  <c r="B999" i="12"/>
  <c r="B1000" i="12"/>
  <c r="B1001" i="12"/>
  <c r="B1002" i="12"/>
  <c r="B1003" i="12"/>
  <c r="B1004" i="12"/>
  <c r="B1005" i="12"/>
  <c r="B1006" i="12"/>
  <c r="B1007" i="12"/>
  <c r="B1008" i="12"/>
  <c r="B1009" i="12"/>
  <c r="B1010" i="12"/>
  <c r="B1011" i="12"/>
  <c r="B1012" i="12"/>
  <c r="B1013" i="12"/>
  <c r="B1014" i="12"/>
  <c r="B1015" i="12"/>
  <c r="B1016" i="12"/>
  <c r="B1017" i="12"/>
  <c r="B1018" i="12"/>
  <c r="B1019" i="12"/>
  <c r="B1020" i="12"/>
  <c r="B1021" i="12"/>
  <c r="B1022" i="12"/>
  <c r="B1023" i="12"/>
  <c r="B1024" i="12"/>
  <c r="B1025" i="12"/>
  <c r="B1026" i="12"/>
  <c r="B1027" i="12"/>
  <c r="B1028" i="12"/>
  <c r="B1029" i="12"/>
  <c r="B1030" i="12"/>
  <c r="B1031" i="12"/>
  <c r="B1032" i="12"/>
  <c r="B1033" i="12"/>
  <c r="B1034" i="12"/>
  <c r="B1035" i="12"/>
  <c r="B1036" i="12"/>
  <c r="B1037" i="12"/>
  <c r="B1038" i="12"/>
  <c r="B1039" i="12"/>
  <c r="B1040" i="12"/>
  <c r="B1041" i="12"/>
  <c r="B1042" i="12"/>
  <c r="B1043" i="12"/>
  <c r="B1044" i="12"/>
  <c r="B1045" i="12"/>
  <c r="B1046" i="12"/>
  <c r="B1047" i="12"/>
  <c r="B1048" i="12"/>
  <c r="B1049" i="12"/>
  <c r="B1050" i="12"/>
  <c r="B1051" i="12"/>
  <c r="B1052" i="12"/>
  <c r="B1053" i="12"/>
  <c r="B1054" i="12"/>
  <c r="B1055" i="12"/>
  <c r="B1056" i="12"/>
  <c r="B1057" i="12"/>
  <c r="B1058" i="12"/>
  <c r="B1059" i="12"/>
  <c r="B1060" i="12"/>
  <c r="B1061" i="12"/>
  <c r="B1062" i="12"/>
  <c r="B1063" i="12"/>
  <c r="B1064" i="12"/>
  <c r="B1065" i="12"/>
  <c r="B1066" i="12"/>
  <c r="B1067" i="12"/>
  <c r="B1068" i="12"/>
  <c r="B1069" i="12"/>
  <c r="B1070" i="12"/>
  <c r="B1071" i="12"/>
  <c r="B1072" i="12"/>
  <c r="B1073" i="12"/>
  <c r="B1074" i="12"/>
  <c r="B1075" i="12"/>
  <c r="B1076" i="12"/>
  <c r="B1077" i="12"/>
  <c r="B1078" i="12"/>
  <c r="B1079" i="12"/>
  <c r="B1080" i="12"/>
  <c r="B1081" i="12"/>
  <c r="B1082" i="12"/>
  <c r="B1083" i="12"/>
  <c r="B1084" i="12"/>
  <c r="B1085" i="12"/>
  <c r="B1086" i="12"/>
  <c r="B1087" i="12"/>
  <c r="B1088" i="12"/>
  <c r="B3" i="12"/>
  <c r="L179" i="12" l="1"/>
  <c r="A717" i="12"/>
  <c r="A276" i="12"/>
  <c r="L236" i="12"/>
  <c r="A236" i="12" s="1"/>
  <c r="L20" i="12"/>
  <c r="A480" i="12"/>
  <c r="L734" i="12"/>
  <c r="L735" i="12" s="1"/>
  <c r="A735" i="12" s="1"/>
  <c r="L568" i="12"/>
  <c r="L569" i="12" s="1"/>
  <c r="A716" i="12"/>
  <c r="L12" i="12"/>
  <c r="A12" i="12" s="1"/>
  <c r="A362" i="12"/>
  <c r="L363" i="12"/>
  <c r="A251" i="12"/>
  <c r="L252" i="12"/>
  <c r="L653" i="12"/>
  <c r="A652" i="12"/>
  <c r="L474" i="12"/>
  <c r="A474" i="12" s="1"/>
  <c r="A473" i="12"/>
  <c r="L685" i="12"/>
  <c r="A684" i="12"/>
  <c r="L453" i="12"/>
  <c r="A452" i="12"/>
  <c r="L1052" i="12"/>
  <c r="A1052" i="12" s="1"/>
  <c r="A1051" i="12"/>
  <c r="L885" i="12"/>
  <c r="A884" i="12"/>
  <c r="A1033" i="12"/>
  <c r="L1034" i="12"/>
  <c r="L163" i="12"/>
  <c r="A162" i="12"/>
  <c r="L504" i="12"/>
  <c r="A503" i="12"/>
  <c r="L981" i="12"/>
  <c r="A980" i="12"/>
  <c r="L1025" i="12"/>
  <c r="A1024" i="12"/>
  <c r="L873" i="12"/>
  <c r="A872" i="12"/>
  <c r="L72" i="12"/>
  <c r="A71" i="12"/>
  <c r="L972" i="12"/>
  <c r="A971" i="12"/>
  <c r="L278" i="12"/>
  <c r="A277" i="12"/>
  <c r="L1013" i="12"/>
  <c r="A1012" i="12"/>
  <c r="L823" i="12"/>
  <c r="A822" i="12"/>
  <c r="L988" i="12"/>
  <c r="A987" i="12"/>
  <c r="L222" i="12"/>
  <c r="A221" i="12"/>
  <c r="L144" i="12"/>
  <c r="A143" i="12"/>
  <c r="A699" i="12"/>
  <c r="L700" i="12"/>
  <c r="L186" i="12"/>
  <c r="A185" i="12"/>
  <c r="A179" i="12"/>
  <c r="L180" i="12"/>
  <c r="A180" i="12" s="1"/>
  <c r="L597" i="12"/>
  <c r="A596" i="12"/>
  <c r="A764" i="12"/>
  <c r="L765" i="12"/>
  <c r="A387" i="12"/>
  <c r="L388" i="12"/>
  <c r="L780" i="12"/>
  <c r="A779" i="12"/>
  <c r="L776" i="12"/>
  <c r="A776" i="12" s="1"/>
  <c r="A775" i="12"/>
  <c r="L1030" i="12"/>
  <c r="A1030" i="12" s="1"/>
  <c r="A1029" i="12"/>
  <c r="L267" i="12"/>
  <c r="A266" i="12"/>
  <c r="L940" i="12"/>
  <c r="A940" i="12" s="1"/>
  <c r="A939" i="12"/>
  <c r="L422" i="12"/>
  <c r="A421" i="12"/>
  <c r="L719" i="12"/>
  <c r="A718" i="12"/>
  <c r="L552" i="12"/>
  <c r="A551" i="12"/>
  <c r="L511" i="12"/>
  <c r="A510" i="12"/>
  <c r="A321" i="12"/>
  <c r="L322" i="12"/>
  <c r="L794" i="12"/>
  <c r="A793" i="12"/>
  <c r="L445" i="12"/>
  <c r="A445" i="12" s="1"/>
  <c r="A444" i="12"/>
  <c r="A315" i="12"/>
  <c r="L316" i="12"/>
  <c r="L482" i="12"/>
  <c r="A481" i="12"/>
  <c r="L1003" i="12"/>
  <c r="A1002" i="12"/>
  <c r="L814" i="12"/>
  <c r="A813" i="12"/>
  <c r="L1039" i="12"/>
  <c r="A1038" i="12"/>
  <c r="L263" i="12"/>
  <c r="A263" i="12" s="1"/>
  <c r="A262" i="12"/>
  <c r="L351" i="12"/>
  <c r="A350" i="12"/>
  <c r="L539" i="12"/>
  <c r="A538" i="12"/>
  <c r="L692" i="12"/>
  <c r="A692" i="12" s="1"/>
  <c r="A691" i="12"/>
  <c r="L603" i="12"/>
  <c r="A602" i="12"/>
  <c r="L460" i="12"/>
  <c r="A459" i="12"/>
  <c r="L175" i="12"/>
  <c r="A175" i="12" s="1"/>
  <c r="A174" i="12"/>
  <c r="A155" i="12"/>
  <c r="L156" i="12"/>
  <c r="L1057" i="12"/>
  <c r="A1056" i="12"/>
  <c r="L94" i="12"/>
  <c r="A93" i="12"/>
  <c r="L617" i="12"/>
  <c r="A616" i="12"/>
  <c r="L951" i="12"/>
  <c r="A950" i="12"/>
  <c r="L800" i="12"/>
  <c r="A799" i="12"/>
  <c r="L925" i="12"/>
  <c r="A924" i="12"/>
  <c r="L547" i="12"/>
  <c r="A546" i="12"/>
  <c r="L307" i="12"/>
  <c r="A306" i="12"/>
  <c r="L933" i="12"/>
  <c r="A932" i="12"/>
  <c r="L712" i="12"/>
  <c r="A711" i="12"/>
  <c r="A734" i="12"/>
  <c r="L203" i="12"/>
  <c r="A202" i="12"/>
  <c r="L1087" i="12"/>
  <c r="A1086" i="12"/>
  <c r="L21" i="12"/>
  <c r="A20" i="12"/>
  <c r="L725" i="12"/>
  <c r="A724" i="12"/>
  <c r="L237" i="12"/>
  <c r="L917" i="12"/>
  <c r="A916" i="12"/>
  <c r="L1048" i="12"/>
  <c r="A1048" i="12" s="1"/>
  <c r="A1047" i="12"/>
  <c r="L368" i="12"/>
  <c r="A367" i="12"/>
  <c r="L31" i="12"/>
  <c r="A30" i="12"/>
  <c r="L740" i="12"/>
  <c r="A739" i="12"/>
  <c r="L956" i="12"/>
  <c r="A955" i="12"/>
  <c r="L359" i="12"/>
  <c r="A359" i="12" s="1"/>
  <c r="A358" i="12"/>
  <c r="L494" i="12"/>
  <c r="A493" i="12"/>
  <c r="L329" i="12"/>
  <c r="A328" i="12"/>
  <c r="L584" i="12"/>
  <c r="A583" i="12"/>
  <c r="L127" i="12"/>
  <c r="A126" i="12"/>
  <c r="L335" i="12"/>
  <c r="A334" i="12"/>
  <c r="L1081" i="12"/>
  <c r="A1080" i="12"/>
  <c r="L530" i="12"/>
  <c r="A529" i="12"/>
  <c r="L439" i="12"/>
  <c r="A439" i="12" s="1"/>
  <c r="A438" i="12"/>
  <c r="L903" i="12"/>
  <c r="A902" i="12"/>
  <c r="L210" i="12"/>
  <c r="A209" i="12"/>
  <c r="L466" i="12"/>
  <c r="A465" i="12"/>
  <c r="L808" i="12"/>
  <c r="A807" i="12"/>
  <c r="L415" i="12"/>
  <c r="A414" i="12"/>
  <c r="L108" i="12"/>
  <c r="A107" i="12"/>
  <c r="L912" i="12"/>
  <c r="A912" i="12" s="1"/>
  <c r="A911" i="12"/>
  <c r="L343" i="12"/>
  <c r="A342" i="12"/>
  <c r="A139" i="12"/>
  <c r="L140" i="12"/>
  <c r="A140" i="12" s="1"/>
  <c r="A402" i="12"/>
  <c r="L403" i="12"/>
  <c r="A195" i="12"/>
  <c r="L196" i="12"/>
  <c r="A993" i="12"/>
  <c r="L994" i="12"/>
  <c r="L13" i="12" l="1"/>
  <c r="L14" i="12" s="1"/>
  <c r="A14" i="12" s="1"/>
  <c r="A568" i="12"/>
  <c r="A252" i="12"/>
  <c r="L253" i="12"/>
  <c r="A363" i="12"/>
  <c r="L364" i="12"/>
  <c r="A364" i="12" s="1"/>
  <c r="A453" i="12"/>
  <c r="L454" i="12"/>
  <c r="L686" i="12"/>
  <c r="A686" i="12" s="1"/>
  <c r="A685" i="12"/>
  <c r="L654" i="12"/>
  <c r="A653" i="12"/>
  <c r="L416" i="12"/>
  <c r="A415" i="12"/>
  <c r="L904" i="12"/>
  <c r="A903" i="12"/>
  <c r="L336" i="12"/>
  <c r="A336" i="12" s="1"/>
  <c r="A335" i="12"/>
  <c r="L495" i="12"/>
  <c r="A494" i="12"/>
  <c r="L32" i="12"/>
  <c r="A31" i="12"/>
  <c r="L389" i="12"/>
  <c r="A388" i="12"/>
  <c r="L809" i="12"/>
  <c r="A809" i="12" s="1"/>
  <c r="A808" i="12"/>
  <c r="L995" i="12"/>
  <c r="A994" i="12"/>
  <c r="L918" i="12"/>
  <c r="A917" i="12"/>
  <c r="L713" i="12"/>
  <c r="A713" i="12" s="1"/>
  <c r="A712" i="12"/>
  <c r="L926" i="12"/>
  <c r="A925" i="12"/>
  <c r="L95" i="12"/>
  <c r="A94" i="12"/>
  <c r="L461" i="12"/>
  <c r="A461" i="12" s="1"/>
  <c r="A460" i="12"/>
  <c r="L352" i="12"/>
  <c r="A351" i="12"/>
  <c r="L1004" i="12"/>
  <c r="A1003" i="12"/>
  <c r="A794" i="12"/>
  <c r="L795" i="12"/>
  <c r="A267" i="12"/>
  <c r="L268" i="12"/>
  <c r="L187" i="12"/>
  <c r="A186" i="12"/>
  <c r="L570" i="12"/>
  <c r="A569" i="12"/>
  <c r="L279" i="12"/>
  <c r="A278" i="12"/>
  <c r="L1026" i="12"/>
  <c r="A1026" i="12" s="1"/>
  <c r="A1025" i="12"/>
  <c r="A322" i="12"/>
  <c r="L323" i="12"/>
  <c r="L701" i="12"/>
  <c r="A700" i="12"/>
  <c r="L1035" i="12"/>
  <c r="A1035" i="12" s="1"/>
  <c r="A1034" i="12"/>
  <c r="L238" i="12"/>
  <c r="A237" i="12"/>
  <c r="L1088" i="12"/>
  <c r="A1087" i="12"/>
  <c r="L934" i="12"/>
  <c r="A933" i="12"/>
  <c r="A800" i="12"/>
  <c r="L801" i="12"/>
  <c r="L1058" i="12"/>
  <c r="A1057" i="12"/>
  <c r="A603" i="12"/>
  <c r="L604" i="12"/>
  <c r="L483" i="12"/>
  <c r="A482" i="12"/>
  <c r="L720" i="12"/>
  <c r="A719" i="12"/>
  <c r="L989" i="12"/>
  <c r="A988" i="12"/>
  <c r="L973" i="12"/>
  <c r="A973" i="12" s="1"/>
  <c r="A972" i="12"/>
  <c r="L982" i="12"/>
  <c r="A981" i="12"/>
  <c r="L197" i="12"/>
  <c r="A196" i="12"/>
  <c r="L467" i="12"/>
  <c r="A466" i="12"/>
  <c r="L531" i="12"/>
  <c r="A530" i="12"/>
  <c r="L585" i="12"/>
  <c r="A584" i="12"/>
  <c r="L957" i="12"/>
  <c r="A956" i="12"/>
  <c r="L157" i="12"/>
  <c r="A157" i="12" s="1"/>
  <c r="A156" i="12"/>
  <c r="L317" i="12"/>
  <c r="A316" i="12"/>
  <c r="L344" i="12"/>
  <c r="A344" i="12" s="1"/>
  <c r="A343" i="12"/>
  <c r="L369" i="12"/>
  <c r="A368" i="12"/>
  <c r="L766" i="12"/>
  <c r="A765" i="12"/>
  <c r="A403" i="12"/>
  <c r="L404" i="12"/>
  <c r="L726" i="12"/>
  <c r="A725" i="12"/>
  <c r="A203" i="12"/>
  <c r="L204" i="12"/>
  <c r="A307" i="12"/>
  <c r="L308" i="12"/>
  <c r="L952" i="12"/>
  <c r="A952" i="12" s="1"/>
  <c r="A951" i="12"/>
  <c r="L1040" i="12"/>
  <c r="A1039" i="12"/>
  <c r="L512" i="12"/>
  <c r="A511" i="12"/>
  <c r="L423" i="12"/>
  <c r="A422" i="12"/>
  <c r="L598" i="12"/>
  <c r="A597" i="12"/>
  <c r="L145" i="12"/>
  <c r="A144" i="12"/>
  <c r="L824" i="12"/>
  <c r="A823" i="12"/>
  <c r="L73" i="12"/>
  <c r="A72" i="12"/>
  <c r="L505" i="12"/>
  <c r="A504" i="12"/>
  <c r="L886" i="12"/>
  <c r="A885" i="12"/>
  <c r="L109" i="12"/>
  <c r="A108" i="12"/>
  <c r="L211" i="12"/>
  <c r="A210" i="12"/>
  <c r="L1082" i="12"/>
  <c r="A1082" i="12" s="1"/>
  <c r="A1081" i="12"/>
  <c r="L330" i="12"/>
  <c r="A329" i="12"/>
  <c r="L741" i="12"/>
  <c r="A740" i="12"/>
  <c r="L128" i="12"/>
  <c r="A127" i="12"/>
  <c r="L22" i="12"/>
  <c r="A21" i="12"/>
  <c r="L548" i="12"/>
  <c r="A548" i="12" s="1"/>
  <c r="A547" i="12"/>
  <c r="L618" i="12"/>
  <c r="A617" i="12"/>
  <c r="A539" i="12"/>
  <c r="L540" i="12"/>
  <c r="L815" i="12"/>
  <c r="A814" i="12"/>
  <c r="L553" i="12"/>
  <c r="A553" i="12" s="1"/>
  <c r="A552" i="12"/>
  <c r="L781" i="12"/>
  <c r="A780" i="12"/>
  <c r="L223" i="12"/>
  <c r="A222" i="12"/>
  <c r="L1014" i="12"/>
  <c r="A1013" i="12"/>
  <c r="L874" i="12"/>
  <c r="A873" i="12"/>
  <c r="A163" i="12"/>
  <c r="L164" i="12"/>
  <c r="A13" i="12" l="1"/>
  <c r="A1088" i="12"/>
  <c r="L254" i="12"/>
  <c r="A254" i="12" s="1"/>
  <c r="A253" i="12"/>
  <c r="L655" i="12"/>
  <c r="A654" i="12"/>
  <c r="L455" i="12"/>
  <c r="A455" i="12" s="1"/>
  <c r="A454" i="12"/>
  <c r="L586" i="12"/>
  <c r="A585" i="12"/>
  <c r="L23" i="12"/>
  <c r="A22" i="12"/>
  <c r="L506" i="12"/>
  <c r="A506" i="12" s="1"/>
  <c r="A505" i="12"/>
  <c r="L599" i="12"/>
  <c r="A599" i="12" s="1"/>
  <c r="A598" i="12"/>
  <c r="L318" i="12"/>
  <c r="A318" i="12" s="1"/>
  <c r="A317" i="12"/>
  <c r="A531" i="12"/>
  <c r="L532" i="12"/>
  <c r="L571" i="12"/>
  <c r="A570" i="12"/>
  <c r="L1005" i="12"/>
  <c r="A1004" i="12"/>
  <c r="L927" i="12"/>
  <c r="A926" i="12"/>
  <c r="L996" i="12"/>
  <c r="A996" i="12" s="1"/>
  <c r="A995" i="12"/>
  <c r="L496" i="12"/>
  <c r="A495" i="12"/>
  <c r="L887" i="12"/>
  <c r="A886" i="12"/>
  <c r="L727" i="12"/>
  <c r="A726" i="12"/>
  <c r="L983" i="12"/>
  <c r="A983" i="12" s="1"/>
  <c r="A982" i="12"/>
  <c r="L541" i="12"/>
  <c r="A540" i="12"/>
  <c r="L309" i="12"/>
  <c r="A308" i="12"/>
  <c r="L1041" i="12"/>
  <c r="A1041" i="12" s="1"/>
  <c r="A1040" i="12"/>
  <c r="L935" i="12"/>
  <c r="A934" i="12"/>
  <c r="L405" i="12"/>
  <c r="A404" i="12"/>
  <c r="L605" i="12"/>
  <c r="A604" i="12"/>
  <c r="A211" i="12"/>
  <c r="L212" i="12"/>
  <c r="L74" i="12"/>
  <c r="A73" i="12"/>
  <c r="L767" i="12"/>
  <c r="A766" i="12"/>
  <c r="A467" i="12"/>
  <c r="L468" i="12"/>
  <c r="L990" i="12"/>
  <c r="A990" i="12" s="1"/>
  <c r="A989" i="12"/>
  <c r="L1059" i="12"/>
  <c r="A1058" i="12"/>
  <c r="L239" i="12"/>
  <c r="A238" i="12"/>
  <c r="A187" i="12"/>
  <c r="L188" i="12"/>
  <c r="L353" i="12"/>
  <c r="A352" i="12"/>
  <c r="L331" i="12"/>
  <c r="A331" i="12" s="1"/>
  <c r="A330" i="12"/>
  <c r="L702" i="12"/>
  <c r="A701" i="12"/>
  <c r="L816" i="12"/>
  <c r="A815" i="12"/>
  <c r="L129" i="12"/>
  <c r="A128" i="12"/>
  <c r="L424" i="12"/>
  <c r="A423" i="12"/>
  <c r="L165" i="12"/>
  <c r="A164" i="12"/>
  <c r="L205" i="12"/>
  <c r="A205" i="12" s="1"/>
  <c r="A204" i="12"/>
  <c r="L802" i="12"/>
  <c r="A801" i="12"/>
  <c r="L269" i="12"/>
  <c r="A268" i="12"/>
  <c r="L875" i="12"/>
  <c r="A874" i="12"/>
  <c r="L146" i="12"/>
  <c r="A145" i="12"/>
  <c r="A483" i="12"/>
  <c r="L484" i="12"/>
  <c r="A323" i="12"/>
  <c r="L324" i="12"/>
  <c r="L1015" i="12"/>
  <c r="A1014" i="12"/>
  <c r="L619" i="12"/>
  <c r="A618" i="12"/>
  <c r="L110" i="12"/>
  <c r="A109" i="12"/>
  <c r="L513" i="12"/>
  <c r="A512" i="12"/>
  <c r="L370" i="12"/>
  <c r="A369" i="12"/>
  <c r="L958" i="12"/>
  <c r="A957" i="12"/>
  <c r="L198" i="12"/>
  <c r="A198" i="12" s="1"/>
  <c r="A197" i="12"/>
  <c r="L721" i="12"/>
  <c r="A721" i="12" s="1"/>
  <c r="A720" i="12"/>
  <c r="L390" i="12"/>
  <c r="A389" i="12"/>
  <c r="L905" i="12"/>
  <c r="A905" i="12" s="1"/>
  <c r="A904" i="12"/>
  <c r="L224" i="12"/>
  <c r="A223" i="12"/>
  <c r="L782" i="12"/>
  <c r="A781" i="12"/>
  <c r="L742" i="12"/>
  <c r="A741" i="12"/>
  <c r="L825" i="12"/>
  <c r="A824" i="12"/>
  <c r="L796" i="12"/>
  <c r="A796" i="12" s="1"/>
  <c r="A795" i="12"/>
  <c r="L280" i="12"/>
  <c r="A279" i="12"/>
  <c r="L96" i="12"/>
  <c r="A95" i="12"/>
  <c r="L919" i="12"/>
  <c r="A919" i="12" s="1"/>
  <c r="A918" i="12"/>
  <c r="L33" i="12"/>
  <c r="A32" i="12"/>
  <c r="L417" i="12"/>
  <c r="A417" i="12" s="1"/>
  <c r="A416" i="12"/>
  <c r="L656" i="12" l="1"/>
  <c r="A655" i="12"/>
  <c r="L469" i="12"/>
  <c r="A468" i="12"/>
  <c r="L34" i="12"/>
  <c r="A33" i="12"/>
  <c r="L225" i="12"/>
  <c r="A224" i="12"/>
  <c r="L111" i="12"/>
  <c r="A110" i="12"/>
  <c r="L166" i="12"/>
  <c r="A165" i="12"/>
  <c r="L703" i="12"/>
  <c r="A702" i="12"/>
  <c r="L606" i="12"/>
  <c r="A605" i="12"/>
  <c r="L310" i="12"/>
  <c r="A310" i="12" s="1"/>
  <c r="A309" i="12"/>
  <c r="L888" i="12"/>
  <c r="A887" i="12"/>
  <c r="L1006" i="12"/>
  <c r="A1006" i="12" s="1"/>
  <c r="A1005" i="12"/>
  <c r="L147" i="12"/>
  <c r="A146" i="12"/>
  <c r="L270" i="12"/>
  <c r="A269" i="12"/>
  <c r="L425" i="12"/>
  <c r="A424" i="12"/>
  <c r="L240" i="12"/>
  <c r="A239" i="12"/>
  <c r="L768" i="12"/>
  <c r="A767" i="12"/>
  <c r="L406" i="12"/>
  <c r="A405" i="12"/>
  <c r="L542" i="12"/>
  <c r="A542" i="12" s="1"/>
  <c r="A541" i="12"/>
  <c r="L497" i="12"/>
  <c r="A497" i="12" s="1"/>
  <c r="A496" i="12"/>
  <c r="L572" i="12"/>
  <c r="A571" i="12"/>
  <c r="L533" i="12"/>
  <c r="A532" i="12"/>
  <c r="A619" i="12"/>
  <c r="L620" i="12"/>
  <c r="L743" i="12"/>
  <c r="A742" i="12"/>
  <c r="L371" i="12"/>
  <c r="A370" i="12"/>
  <c r="L876" i="12"/>
  <c r="A875" i="12"/>
  <c r="A802" i="12"/>
  <c r="L803" i="12"/>
  <c r="A803" i="12" s="1"/>
  <c r="L130" i="12"/>
  <c r="A129" i="12"/>
  <c r="L354" i="12"/>
  <c r="A353" i="12"/>
  <c r="L1060" i="12"/>
  <c r="A1059" i="12"/>
  <c r="L75" i="12"/>
  <c r="A74" i="12"/>
  <c r="L936" i="12"/>
  <c r="A936" i="12" s="1"/>
  <c r="A935" i="12"/>
  <c r="L24" i="12"/>
  <c r="A23" i="12"/>
  <c r="L959" i="12"/>
  <c r="A958" i="12"/>
  <c r="L97" i="12"/>
  <c r="A96" i="12"/>
  <c r="L391" i="12"/>
  <c r="A390" i="12"/>
  <c r="L1016" i="12"/>
  <c r="A1015" i="12"/>
  <c r="L325" i="12"/>
  <c r="A325" i="12" s="1"/>
  <c r="A324" i="12"/>
  <c r="L189" i="12"/>
  <c r="A188" i="12"/>
  <c r="L213" i="12"/>
  <c r="A212" i="12"/>
  <c r="L485" i="12"/>
  <c r="A484" i="12"/>
  <c r="L826" i="12"/>
  <c r="A825" i="12"/>
  <c r="L281" i="12"/>
  <c r="A280" i="12"/>
  <c r="L783" i="12"/>
  <c r="A782" i="12"/>
  <c r="L514" i="12"/>
  <c r="A513" i="12"/>
  <c r="L817" i="12"/>
  <c r="A816" i="12"/>
  <c r="L728" i="12"/>
  <c r="A727" i="12"/>
  <c r="L928" i="12"/>
  <c r="A927" i="12"/>
  <c r="L587" i="12"/>
  <c r="A586" i="12"/>
  <c r="L657" i="12" l="1"/>
  <c r="A656" i="12"/>
  <c r="L588" i="12"/>
  <c r="A587" i="12"/>
  <c r="L515" i="12"/>
  <c r="A514" i="12"/>
  <c r="L486" i="12"/>
  <c r="A485" i="12"/>
  <c r="L1017" i="12"/>
  <c r="A1016" i="12"/>
  <c r="L25" i="12"/>
  <c r="A24" i="12"/>
  <c r="L355" i="12"/>
  <c r="A355" i="12" s="1"/>
  <c r="A354" i="12"/>
  <c r="L372" i="12"/>
  <c r="A371" i="12"/>
  <c r="L573" i="12"/>
  <c r="A572" i="12"/>
  <c r="L769" i="12"/>
  <c r="A769" i="12" s="1"/>
  <c r="A768" i="12"/>
  <c r="L148" i="12"/>
  <c r="A147" i="12"/>
  <c r="L607" i="12"/>
  <c r="A606" i="12"/>
  <c r="L112" i="12"/>
  <c r="A111" i="12"/>
  <c r="L214" i="12"/>
  <c r="A214" i="12" s="1"/>
  <c r="A213" i="12"/>
  <c r="L392" i="12"/>
  <c r="A391" i="12"/>
  <c r="L131" i="12"/>
  <c r="A130" i="12"/>
  <c r="L744" i="12"/>
  <c r="A743" i="12"/>
  <c r="L241" i="12"/>
  <c r="A240" i="12"/>
  <c r="L226" i="12"/>
  <c r="A225" i="12"/>
  <c r="L929" i="12"/>
  <c r="A929" i="12" s="1"/>
  <c r="A928" i="12"/>
  <c r="L621" i="12"/>
  <c r="A620" i="12"/>
  <c r="L190" i="12"/>
  <c r="A189" i="12"/>
  <c r="L98" i="12"/>
  <c r="A97" i="12"/>
  <c r="L76" i="12"/>
  <c r="A75" i="12"/>
  <c r="L426" i="12"/>
  <c r="A425" i="12"/>
  <c r="L889" i="12"/>
  <c r="A888" i="12"/>
  <c r="L704" i="12"/>
  <c r="A703" i="12"/>
  <c r="L35" i="12"/>
  <c r="A34" i="12"/>
  <c r="L784" i="12"/>
  <c r="A783" i="12"/>
  <c r="L729" i="12"/>
  <c r="A728" i="12"/>
  <c r="L282" i="12"/>
  <c r="A281" i="12"/>
  <c r="L818" i="12"/>
  <c r="A817" i="12"/>
  <c r="L827" i="12"/>
  <c r="A826" i="12"/>
  <c r="L960" i="12"/>
  <c r="A959" i="12"/>
  <c r="L1061" i="12"/>
  <c r="A1060" i="12"/>
  <c r="L877" i="12"/>
  <c r="A876" i="12"/>
  <c r="L534" i="12"/>
  <c r="A534" i="12" s="1"/>
  <c r="A533" i="12"/>
  <c r="L407" i="12"/>
  <c r="A406" i="12"/>
  <c r="L271" i="12"/>
  <c r="A270" i="12"/>
  <c r="L167" i="12"/>
  <c r="A166" i="12"/>
  <c r="L470" i="12"/>
  <c r="A470" i="12" s="1"/>
  <c r="A469" i="12"/>
  <c r="A657" i="12" l="1"/>
  <c r="L658" i="12"/>
  <c r="L745" i="12"/>
  <c r="A744" i="12"/>
  <c r="L113" i="12"/>
  <c r="A112" i="12"/>
  <c r="L574" i="12"/>
  <c r="A573" i="12"/>
  <c r="L1018" i="12"/>
  <c r="A1018" i="12" s="1"/>
  <c r="A1017" i="12"/>
  <c r="L1062" i="12"/>
  <c r="A1061" i="12"/>
  <c r="L408" i="12"/>
  <c r="A407" i="12"/>
  <c r="L272" i="12"/>
  <c r="A271" i="12"/>
  <c r="L283" i="12"/>
  <c r="A282" i="12"/>
  <c r="L961" i="12"/>
  <c r="A960" i="12"/>
  <c r="L227" i="12"/>
  <c r="A226" i="12"/>
  <c r="A131" i="12"/>
  <c r="L132" i="12"/>
  <c r="L608" i="12"/>
  <c r="A607" i="12"/>
  <c r="L373" i="12"/>
  <c r="A372" i="12"/>
  <c r="L487" i="12"/>
  <c r="A486" i="12"/>
  <c r="L99" i="12"/>
  <c r="A98" i="12"/>
  <c r="L730" i="12"/>
  <c r="A730" i="12" s="1"/>
  <c r="A729" i="12"/>
  <c r="L828" i="12"/>
  <c r="A827" i="12"/>
  <c r="L785" i="12"/>
  <c r="A784" i="12"/>
  <c r="L427" i="12"/>
  <c r="A426" i="12"/>
  <c r="L705" i="12"/>
  <c r="A705" i="12" s="1"/>
  <c r="A704" i="12"/>
  <c r="L191" i="12"/>
  <c r="A190" i="12"/>
  <c r="L393" i="12"/>
  <c r="A392" i="12"/>
  <c r="L149" i="12"/>
  <c r="A148" i="12"/>
  <c r="L516" i="12"/>
  <c r="A515" i="12"/>
  <c r="L168" i="12"/>
  <c r="A168" i="12" s="1"/>
  <c r="A167" i="12"/>
  <c r="L878" i="12"/>
  <c r="A877" i="12"/>
  <c r="L819" i="12"/>
  <c r="A819" i="12" s="1"/>
  <c r="A818" i="12"/>
  <c r="A35" i="12"/>
  <c r="L36" i="12"/>
  <c r="L77" i="12"/>
  <c r="A76" i="12"/>
  <c r="L890" i="12"/>
  <c r="A889" i="12"/>
  <c r="L622" i="12"/>
  <c r="A621" i="12"/>
  <c r="L242" i="12"/>
  <c r="A242" i="12" s="1"/>
  <c r="A241" i="12"/>
  <c r="L26" i="12"/>
  <c r="A25" i="12"/>
  <c r="L589" i="12"/>
  <c r="A588" i="12"/>
  <c r="A658" i="12" l="1"/>
  <c r="L659" i="12"/>
  <c r="L623" i="12"/>
  <c r="A622" i="12"/>
  <c r="L150" i="12"/>
  <c r="A149" i="12"/>
  <c r="L609" i="12"/>
  <c r="A608" i="12"/>
  <c r="A283" i="12"/>
  <c r="L284" i="12"/>
  <c r="L590" i="12"/>
  <c r="A589" i="12"/>
  <c r="L891" i="12"/>
  <c r="A890" i="12"/>
  <c r="L879" i="12"/>
  <c r="A878" i="12"/>
  <c r="L394" i="12"/>
  <c r="A393" i="12"/>
  <c r="A427" i="12"/>
  <c r="L428" i="12"/>
  <c r="A99" i="12"/>
  <c r="L100" i="12"/>
  <c r="L273" i="12"/>
  <c r="A273" i="12" s="1"/>
  <c r="A272" i="12"/>
  <c r="L575" i="12"/>
  <c r="A574" i="12"/>
  <c r="L133" i="12"/>
  <c r="A132" i="12"/>
  <c r="L27" i="12"/>
  <c r="A27" i="12" s="1"/>
  <c r="A26" i="12"/>
  <c r="L78" i="12"/>
  <c r="A77" i="12"/>
  <c r="L786" i="12"/>
  <c r="A785" i="12"/>
  <c r="L488" i="12"/>
  <c r="A487" i="12"/>
  <c r="A227" i="12"/>
  <c r="L228" i="12"/>
  <c r="L409" i="12"/>
  <c r="A408" i="12"/>
  <c r="L114" i="12"/>
  <c r="A113" i="12"/>
  <c r="L37" i="12"/>
  <c r="A36" i="12"/>
  <c r="L517" i="12"/>
  <c r="A516" i="12"/>
  <c r="L192" i="12"/>
  <c r="A192" i="12" s="1"/>
  <c r="A191" i="12"/>
  <c r="L829" i="12"/>
  <c r="A828" i="12"/>
  <c r="L374" i="12"/>
  <c r="A373" i="12"/>
  <c r="L962" i="12"/>
  <c r="A961" i="12"/>
  <c r="L1063" i="12"/>
  <c r="A1062" i="12"/>
  <c r="L746" i="12"/>
  <c r="A745" i="12"/>
  <c r="L660" i="12" l="1"/>
  <c r="A659" i="12"/>
  <c r="L285" i="12"/>
  <c r="A284" i="12"/>
  <c r="L576" i="12"/>
  <c r="A575" i="12"/>
  <c r="L395" i="12"/>
  <c r="A394" i="12"/>
  <c r="L963" i="12"/>
  <c r="A962" i="12"/>
  <c r="L880" i="12"/>
  <c r="A879" i="12"/>
  <c r="L610" i="12"/>
  <c r="A609" i="12"/>
  <c r="L518" i="12"/>
  <c r="A517" i="12"/>
  <c r="L79" i="12"/>
  <c r="A78" i="12"/>
  <c r="L830" i="12"/>
  <c r="A829" i="12"/>
  <c r="L115" i="12"/>
  <c r="A114" i="12"/>
  <c r="L134" i="12"/>
  <c r="A133" i="12"/>
  <c r="L101" i="12"/>
  <c r="A100" i="12"/>
  <c r="L229" i="12"/>
  <c r="A228" i="12"/>
  <c r="L375" i="12"/>
  <c r="A374" i="12"/>
  <c r="L38" i="12"/>
  <c r="A37" i="12"/>
  <c r="L489" i="12"/>
  <c r="A488" i="12"/>
  <c r="L747" i="12"/>
  <c r="A746" i="12"/>
  <c r="L787" i="12"/>
  <c r="A786" i="12"/>
  <c r="L892" i="12"/>
  <c r="A891" i="12"/>
  <c r="L151" i="12"/>
  <c r="A150" i="12"/>
  <c r="L1064" i="12"/>
  <c r="A1063" i="12"/>
  <c r="L410" i="12"/>
  <c r="A410" i="12" s="1"/>
  <c r="A409" i="12"/>
  <c r="L429" i="12"/>
  <c r="A428" i="12"/>
  <c r="L591" i="12"/>
  <c r="A590" i="12"/>
  <c r="L624" i="12"/>
  <c r="A623" i="12"/>
  <c r="L661" i="12" l="1"/>
  <c r="A660" i="12"/>
  <c r="L80" i="12"/>
  <c r="A79" i="12"/>
  <c r="L396" i="12"/>
  <c r="A396" i="12" s="1"/>
  <c r="A395" i="12"/>
  <c r="L893" i="12"/>
  <c r="A892" i="12"/>
  <c r="L490" i="12"/>
  <c r="A490" i="12" s="1"/>
  <c r="A489" i="12"/>
  <c r="L102" i="12"/>
  <c r="A101" i="12"/>
  <c r="L116" i="12"/>
  <c r="A115" i="12"/>
  <c r="L286" i="12"/>
  <c r="A285" i="12"/>
  <c r="L430" i="12"/>
  <c r="A429" i="12"/>
  <c r="L519" i="12"/>
  <c r="A518" i="12"/>
  <c r="L577" i="12"/>
  <c r="A576" i="12"/>
  <c r="L625" i="12"/>
  <c r="A624" i="12"/>
  <c r="L788" i="12"/>
  <c r="A787" i="12"/>
  <c r="L39" i="12"/>
  <c r="A38" i="12"/>
  <c r="L831" i="12"/>
  <c r="A830" i="12"/>
  <c r="L611" i="12"/>
  <c r="A610" i="12"/>
  <c r="L1065" i="12"/>
  <c r="A1064" i="12"/>
  <c r="L748" i="12"/>
  <c r="A747" i="12"/>
  <c r="L376" i="12"/>
  <c r="A375" i="12"/>
  <c r="L881" i="12"/>
  <c r="A881" i="12" s="1"/>
  <c r="A880" i="12"/>
  <c r="L964" i="12"/>
  <c r="A963" i="12"/>
  <c r="L592" i="12"/>
  <c r="A591" i="12"/>
  <c r="L152" i="12"/>
  <c r="A152" i="12" s="1"/>
  <c r="A151" i="12"/>
  <c r="L230" i="12"/>
  <c r="A229" i="12"/>
  <c r="L135" i="12"/>
  <c r="A135" i="12" s="1"/>
  <c r="A134" i="12"/>
  <c r="L662" i="12" l="1"/>
  <c r="A661" i="12"/>
  <c r="L593" i="12"/>
  <c r="A593" i="12" s="1"/>
  <c r="A592" i="12"/>
  <c r="L749" i="12"/>
  <c r="A748" i="12"/>
  <c r="L40" i="12"/>
  <c r="A39" i="12"/>
  <c r="L520" i="12"/>
  <c r="A519" i="12"/>
  <c r="L287" i="12"/>
  <c r="A286" i="12"/>
  <c r="L894" i="12"/>
  <c r="A893" i="12"/>
  <c r="L1066" i="12"/>
  <c r="A1065" i="12"/>
  <c r="L789" i="12"/>
  <c r="A788" i="12"/>
  <c r="L117" i="12"/>
  <c r="A116" i="12"/>
  <c r="L965" i="12"/>
  <c r="A964" i="12"/>
  <c r="L103" i="12"/>
  <c r="A102" i="12"/>
  <c r="L231" i="12"/>
  <c r="A230" i="12"/>
  <c r="L612" i="12"/>
  <c r="A612" i="12" s="1"/>
  <c r="A611" i="12"/>
  <c r="L626" i="12"/>
  <c r="A625" i="12"/>
  <c r="L377" i="12"/>
  <c r="A376" i="12"/>
  <c r="L832" i="12"/>
  <c r="A831" i="12"/>
  <c r="L578" i="12"/>
  <c r="A577" i="12"/>
  <c r="L431" i="12"/>
  <c r="A430" i="12"/>
  <c r="L81" i="12"/>
  <c r="A80" i="12"/>
  <c r="L663" i="12" l="1"/>
  <c r="A662" i="12"/>
  <c r="L82" i="12"/>
  <c r="A82" i="12" s="1"/>
  <c r="A81" i="12"/>
  <c r="L378" i="12"/>
  <c r="A377" i="12"/>
  <c r="L104" i="12"/>
  <c r="A104" i="12" s="1"/>
  <c r="A103" i="12"/>
  <c r="L790" i="12"/>
  <c r="A790" i="12" s="1"/>
  <c r="A789" i="12"/>
  <c r="L521" i="12"/>
  <c r="A520" i="12"/>
  <c r="L432" i="12"/>
  <c r="A431" i="12"/>
  <c r="L627" i="12"/>
  <c r="A626" i="12"/>
  <c r="L966" i="12"/>
  <c r="A966" i="12" s="1"/>
  <c r="A965" i="12"/>
  <c r="L1067" i="12"/>
  <c r="A1066" i="12"/>
  <c r="L41" i="12"/>
  <c r="A40" i="12"/>
  <c r="L579" i="12"/>
  <c r="A579" i="12" s="1"/>
  <c r="A578" i="12"/>
  <c r="L895" i="12"/>
  <c r="A894" i="12"/>
  <c r="L750" i="12"/>
  <c r="A749" i="12"/>
  <c r="L833" i="12"/>
  <c r="A832" i="12"/>
  <c r="L232" i="12"/>
  <c r="A232" i="12" s="1"/>
  <c r="A231" i="12"/>
  <c r="L118" i="12"/>
  <c r="A117" i="12"/>
  <c r="L288" i="12"/>
  <c r="A287" i="12"/>
  <c r="A663" i="12" l="1"/>
  <c r="L664" i="12"/>
  <c r="L834" i="12"/>
  <c r="A833" i="12"/>
  <c r="L628" i="12"/>
  <c r="A627" i="12"/>
  <c r="L289" i="12"/>
  <c r="A288" i="12"/>
  <c r="L751" i="12"/>
  <c r="A750" i="12"/>
  <c r="L42" i="12"/>
  <c r="A41" i="12"/>
  <c r="L433" i="12"/>
  <c r="A432" i="12"/>
  <c r="L379" i="12"/>
  <c r="A378" i="12"/>
  <c r="L119" i="12"/>
  <c r="A118" i="12"/>
  <c r="L896" i="12"/>
  <c r="A895" i="12"/>
  <c r="L1068" i="12"/>
  <c r="A1067" i="12"/>
  <c r="L522" i="12"/>
  <c r="A521" i="12"/>
  <c r="L665" i="12" l="1"/>
  <c r="A664" i="12"/>
  <c r="L120" i="12"/>
  <c r="A119" i="12"/>
  <c r="L380" i="12"/>
  <c r="A379" i="12"/>
  <c r="L290" i="12"/>
  <c r="A289" i="12"/>
  <c r="L523" i="12"/>
  <c r="A522" i="12"/>
  <c r="L1069" i="12"/>
  <c r="A1068" i="12"/>
  <c r="L434" i="12"/>
  <c r="A433" i="12"/>
  <c r="L629" i="12"/>
  <c r="A628" i="12"/>
  <c r="L752" i="12"/>
  <c r="A751" i="12"/>
  <c r="L897" i="12"/>
  <c r="A896" i="12"/>
  <c r="L835" i="12"/>
  <c r="A834" i="12"/>
  <c r="L43" i="12"/>
  <c r="A42" i="12"/>
  <c r="L666" i="12" l="1"/>
  <c r="A665" i="12"/>
  <c r="L836" i="12"/>
  <c r="A835" i="12"/>
  <c r="L435" i="12"/>
  <c r="A435" i="12" s="1"/>
  <c r="A434" i="12"/>
  <c r="L291" i="12"/>
  <c r="A290" i="12"/>
  <c r="A43" i="12"/>
  <c r="L44" i="12"/>
  <c r="L1070" i="12"/>
  <c r="A1069" i="12"/>
  <c r="L381" i="12"/>
  <c r="A380" i="12"/>
  <c r="L630" i="12"/>
  <c r="A629" i="12"/>
  <c r="L898" i="12"/>
  <c r="A897" i="12"/>
  <c r="L753" i="12"/>
  <c r="A752" i="12"/>
  <c r="L524" i="12"/>
  <c r="A523" i="12"/>
  <c r="L121" i="12"/>
  <c r="A120" i="12"/>
  <c r="L667" i="12" l="1"/>
  <c r="A666" i="12"/>
  <c r="L631" i="12"/>
  <c r="A630" i="12"/>
  <c r="L292" i="12"/>
  <c r="A291" i="12"/>
  <c r="L382" i="12"/>
  <c r="A381" i="12"/>
  <c r="L525" i="12"/>
  <c r="A524" i="12"/>
  <c r="L754" i="12"/>
  <c r="A753" i="12"/>
  <c r="L837" i="12"/>
  <c r="A836" i="12"/>
  <c r="L122" i="12"/>
  <c r="A122" i="12" s="1"/>
  <c r="A121" i="12"/>
  <c r="L1071" i="12"/>
  <c r="A1070" i="12"/>
  <c r="L45" i="12"/>
  <c r="A44" i="12"/>
  <c r="L899" i="12"/>
  <c r="A899" i="12" s="1"/>
  <c r="A898" i="12"/>
  <c r="L668" i="12" l="1"/>
  <c r="A667" i="12"/>
  <c r="L526" i="12"/>
  <c r="A526" i="12" s="1"/>
  <c r="A525" i="12"/>
  <c r="L383" i="12"/>
  <c r="A382" i="12"/>
  <c r="L1072" i="12"/>
  <c r="A1071" i="12"/>
  <c r="L838" i="12"/>
  <c r="A837" i="12"/>
  <c r="L293" i="12"/>
  <c r="A292" i="12"/>
  <c r="L46" i="12"/>
  <c r="A45" i="12"/>
  <c r="L755" i="12"/>
  <c r="A754" i="12"/>
  <c r="L632" i="12"/>
  <c r="A631" i="12"/>
  <c r="A668" i="12" l="1"/>
  <c r="L669" i="12"/>
  <c r="L839" i="12"/>
  <c r="A838" i="12"/>
  <c r="L47" i="12"/>
  <c r="A46" i="12"/>
  <c r="L1073" i="12"/>
  <c r="A1072" i="12"/>
  <c r="L756" i="12"/>
  <c r="A755" i="12"/>
  <c r="L384" i="12"/>
  <c r="A384" i="12" s="1"/>
  <c r="A383" i="12"/>
  <c r="L633" i="12"/>
  <c r="A632" i="12"/>
  <c r="L294" i="12"/>
  <c r="A294" i="12" s="1"/>
  <c r="A293" i="12"/>
  <c r="A669" i="12" l="1"/>
  <c r="L670" i="12"/>
  <c r="L757" i="12"/>
  <c r="A756" i="12"/>
  <c r="L1074" i="12"/>
  <c r="A1073" i="12"/>
  <c r="L634" i="12"/>
  <c r="A633" i="12"/>
  <c r="L48" i="12"/>
  <c r="A47" i="12"/>
  <c r="L840" i="12"/>
  <c r="A839" i="12"/>
  <c r="L671" i="12" l="1"/>
  <c r="A670" i="12"/>
  <c r="L49" i="12"/>
  <c r="A48" i="12"/>
  <c r="L635" i="12"/>
  <c r="A634" i="12"/>
  <c r="L841" i="12"/>
  <c r="A840" i="12"/>
  <c r="A1074" i="12"/>
  <c r="L758" i="12"/>
  <c r="A757" i="12"/>
  <c r="A671" i="12" l="1"/>
  <c r="L672" i="12"/>
  <c r="L842" i="12"/>
  <c r="A841" i="12"/>
  <c r="L759" i="12"/>
  <c r="A758" i="12"/>
  <c r="L636" i="12"/>
  <c r="A635" i="12"/>
  <c r="L50" i="12"/>
  <c r="A49" i="12"/>
  <c r="L673" i="12" l="1"/>
  <c r="A672" i="12"/>
  <c r="L760" i="12"/>
  <c r="A759" i="12"/>
  <c r="L637" i="12"/>
  <c r="A636" i="12"/>
  <c r="L51" i="12"/>
  <c r="A50" i="12"/>
  <c r="L843" i="12"/>
  <c r="A842" i="12"/>
  <c r="L674" i="12" l="1"/>
  <c r="A673" i="12"/>
  <c r="L638" i="12"/>
  <c r="A637" i="12"/>
  <c r="L52" i="12"/>
  <c r="A51" i="12"/>
  <c r="L844" i="12"/>
  <c r="A843" i="12"/>
  <c r="L761" i="12"/>
  <c r="A761" i="12" s="1"/>
  <c r="A760" i="12"/>
  <c r="L675" i="12" l="1"/>
  <c r="A674" i="12"/>
  <c r="L639" i="12"/>
  <c r="A638" i="12"/>
  <c r="L845" i="12"/>
  <c r="A844" i="12"/>
  <c r="L53" i="12"/>
  <c r="A52" i="12"/>
  <c r="L676" i="12" l="1"/>
  <c r="A676" i="12" s="1"/>
  <c r="A675" i="12"/>
  <c r="L846" i="12"/>
  <c r="A845" i="12"/>
  <c r="L54" i="12"/>
  <c r="A53" i="12"/>
  <c r="L640" i="12"/>
  <c r="A639" i="12"/>
  <c r="L55" i="12" l="1"/>
  <c r="A54" i="12"/>
  <c r="L847" i="12"/>
  <c r="A846" i="12"/>
  <c r="L641" i="12"/>
  <c r="A640" i="12"/>
  <c r="L848" i="12" l="1"/>
  <c r="A847" i="12"/>
  <c r="L56" i="12"/>
  <c r="A55" i="12"/>
  <c r="L642" i="12"/>
  <c r="A641" i="12"/>
  <c r="L57" i="12" l="1"/>
  <c r="A56" i="12"/>
  <c r="L849" i="12"/>
  <c r="A848" i="12"/>
  <c r="L643" i="12"/>
  <c r="A642" i="12"/>
  <c r="L850" i="12" l="1"/>
  <c r="A849" i="12"/>
  <c r="L58" i="12"/>
  <c r="A57" i="12"/>
  <c r="L644" i="12"/>
  <c r="A643" i="12"/>
  <c r="L851" i="12" l="1"/>
  <c r="A850" i="12"/>
  <c r="L645" i="12"/>
  <c r="A644" i="12"/>
  <c r="L59" i="12"/>
  <c r="A58" i="12"/>
  <c r="L852" i="12" l="1"/>
  <c r="A851" i="12"/>
  <c r="L60" i="12"/>
  <c r="A59" i="12"/>
  <c r="L646" i="12"/>
  <c r="A645" i="12"/>
  <c r="L647" i="12" l="1"/>
  <c r="A647" i="12" s="1"/>
  <c r="A646" i="12"/>
  <c r="L853" i="12"/>
  <c r="A852" i="12"/>
  <c r="L61" i="12"/>
  <c r="A60" i="12"/>
  <c r="L62" i="12" l="1"/>
  <c r="A61" i="12"/>
  <c r="L854" i="12"/>
  <c r="A853" i="12"/>
  <c r="L855" i="12" l="1"/>
  <c r="A854" i="12"/>
  <c r="L63" i="12"/>
  <c r="A62" i="12"/>
  <c r="L856" i="12" l="1"/>
  <c r="A855" i="12"/>
  <c r="L64" i="12"/>
  <c r="A63" i="12"/>
  <c r="L65" i="12" l="1"/>
  <c r="A64" i="12"/>
  <c r="L857" i="12"/>
  <c r="A856" i="12"/>
  <c r="L66" i="12" l="1"/>
  <c r="A65" i="12"/>
  <c r="L858" i="12"/>
  <c r="A857" i="12"/>
  <c r="L67" i="12" l="1"/>
  <c r="A66" i="12"/>
  <c r="L859" i="12"/>
  <c r="A858" i="12"/>
  <c r="L68" i="12" l="1"/>
  <c r="A68" i="12" s="1"/>
  <c r="A67" i="12"/>
  <c r="L860" i="12"/>
  <c r="A859" i="12"/>
  <c r="L861" i="12" l="1"/>
  <c r="A860" i="12"/>
  <c r="L862" i="12" l="1"/>
  <c r="A861" i="12"/>
  <c r="L863" i="12" l="1"/>
  <c r="A862" i="12"/>
  <c r="L864" i="12" l="1"/>
  <c r="A863" i="12"/>
  <c r="L865" i="12" l="1"/>
  <c r="A864" i="12"/>
  <c r="L866" i="12" l="1"/>
  <c r="A865" i="12"/>
  <c r="L867" i="12" l="1"/>
  <c r="A866" i="12"/>
  <c r="L868" i="12" l="1"/>
  <c r="A867" i="12"/>
  <c r="L869" i="12" l="1"/>
  <c r="A868" i="12"/>
  <c r="A869" i="12" l="1"/>
</calcChain>
</file>

<file path=xl/sharedStrings.xml><?xml version="1.0" encoding="utf-8"?>
<sst xmlns="http://schemas.openxmlformats.org/spreadsheetml/2006/main" count="21203" uniqueCount="4895">
  <si>
    <t>CAPITULO</t>
  </si>
  <si>
    <t>SUBCAPITULO</t>
  </si>
  <si>
    <t>EJE</t>
  </si>
  <si>
    <t>PROGRAMA</t>
  </si>
  <si>
    <t>PRODUCTO</t>
  </si>
  <si>
    <t>0101</t>
  </si>
  <si>
    <t>0101 - SENADO DE LA REPUBLICA</t>
  </si>
  <si>
    <t>01</t>
  </si>
  <si>
    <t>01 - CAMARA DE SENADORES</t>
  </si>
  <si>
    <t>1. DESARROLLO INSTITUCIONAL</t>
  </si>
  <si>
    <t>11</t>
  </si>
  <si>
    <t>0102</t>
  </si>
  <si>
    <t>0102 - CAMARA DE DIPUTADOS</t>
  </si>
  <si>
    <t>01 - CAMARA DE DIPUTADOS</t>
  </si>
  <si>
    <t>0201</t>
  </si>
  <si>
    <t>0201 - PRESIDENCIA DE LA REPUBLICA</t>
  </si>
  <si>
    <t>01 - MINISTERIO ADMINISTRATIVO DE LA PRESIDENCIA</t>
  </si>
  <si>
    <t>19</t>
  </si>
  <si>
    <t>20</t>
  </si>
  <si>
    <t>Cantidad de participantes</t>
  </si>
  <si>
    <t>% de implementación</t>
  </si>
  <si>
    <t>2. DESARROLLO SOCIAL</t>
  </si>
  <si>
    <t>18</t>
  </si>
  <si>
    <t>4. DESARROLLO SOSTENIBLE</t>
  </si>
  <si>
    <t>16</t>
  </si>
  <si>
    <t>02</t>
  </si>
  <si>
    <t>02 - GABINETE DE LA POLITICA SOCIAL</t>
  </si>
  <si>
    <t>98</t>
  </si>
  <si>
    <t>04</t>
  </si>
  <si>
    <t>04 - CONTRALORIA GENERAL DE LA REPUBLICA</t>
  </si>
  <si>
    <t>05</t>
  </si>
  <si>
    <t>15</t>
  </si>
  <si>
    <t>12</t>
  </si>
  <si>
    <t>06</t>
  </si>
  <si>
    <t>06 - MINISTERIO DE LA PRESIDENCIA</t>
  </si>
  <si>
    <t>Personas capacitadas</t>
  </si>
  <si>
    <t>0202</t>
  </si>
  <si>
    <t>0202 - MINISTERIO DE  INTERIOR Y POLICIA</t>
  </si>
  <si>
    <t>01 - MINISTERIO DE INTERIOR Y POLICIA</t>
  </si>
  <si>
    <t>Porcentaje</t>
  </si>
  <si>
    <t>13</t>
  </si>
  <si>
    <t>14</t>
  </si>
  <si>
    <t>0203</t>
  </si>
  <si>
    <t>0203 - MINISTERIO DE DEFENSA</t>
  </si>
  <si>
    <t>01 - MINISTERIO DE DEFENSA</t>
  </si>
  <si>
    <t>02 - EJERCITO DE LA  REPUBLICA DOMINICANA</t>
  </si>
  <si>
    <t>03</t>
  </si>
  <si>
    <t>03 - ARMADA DE LA REPUBLICA DOMINICANA</t>
  </si>
  <si>
    <t>04 - FUERZA AEREA DE LA  REPUBLICA DOMINICANA</t>
  </si>
  <si>
    <t>0204</t>
  </si>
  <si>
    <t>0204 - MINISTERIO DE RELACIONES EXTERIORES</t>
  </si>
  <si>
    <t>01 - MINISTERIO DE RELACIONES EXTERIORES</t>
  </si>
  <si>
    <t>0205</t>
  </si>
  <si>
    <t>0205 - MINISTERIO DE HACIENDA</t>
  </si>
  <si>
    <t>01 - MINISTERIO DE HACIENDA</t>
  </si>
  <si>
    <t>Cantidad</t>
  </si>
  <si>
    <t>17</t>
  </si>
  <si>
    <t>3. DESARROLLO PRODUCTIVO</t>
  </si>
  <si>
    <t>Porcentaje de avance</t>
  </si>
  <si>
    <t>0206</t>
  </si>
  <si>
    <t>0206 - MINISTERIO DE EDUCACIÓN</t>
  </si>
  <si>
    <t>01 - MINISTERIO DE EDUCACION</t>
  </si>
  <si>
    <t>Número de docentes certificados</t>
  </si>
  <si>
    <t>Niños de 3 a 5 años matriculados</t>
  </si>
  <si>
    <t>Niños de 6-13 años matriculados (millones)</t>
  </si>
  <si>
    <t>Jóvenes 14-17 años matriculados</t>
  </si>
  <si>
    <t>Jóvenes y adultos de 15 o más años matriculados</t>
  </si>
  <si>
    <t>Personas Alfabetizadas</t>
  </si>
  <si>
    <t>0207</t>
  </si>
  <si>
    <t>0207 - MINISTERIO DE SALUD PÚBLICA Y ASISTENCIA SOCIAL</t>
  </si>
  <si>
    <t>01 - MINISTERIO DE SALUD PUBLICA Y ASISTENCIA SOCIAL</t>
  </si>
  <si>
    <t>Documento elaborado</t>
  </si>
  <si>
    <t>Servicios y establecimientos habilitados</t>
  </si>
  <si>
    <t>Entrega de micronutrientes a embarazadas</t>
  </si>
  <si>
    <t>Pacientes atendidos</t>
  </si>
  <si>
    <t>Control de embarazadas según normas de atención</t>
  </si>
  <si>
    <t>Investigaciones epidemiológicas</t>
  </si>
  <si>
    <t>Centros que ofrecen el servicio de planificación familiar</t>
  </si>
  <si>
    <t>Establecimientos que aplican la estrategia con calidad</t>
  </si>
  <si>
    <t>Casos detectados</t>
  </si>
  <si>
    <t>Niños menores de seis meses con lactancia materna exclusiva</t>
  </si>
  <si>
    <t>Casos sospechosos de TB detectados</t>
  </si>
  <si>
    <t>Casos cubiertos con la estrategia DOTS</t>
  </si>
  <si>
    <t>Casos tratados de acuerdo a protocolos</t>
  </si>
  <si>
    <t>Personas ingresadas</t>
  </si>
  <si>
    <t>Consultas brindadas</t>
  </si>
  <si>
    <t>Urgencias atendidas</t>
  </si>
  <si>
    <t>Personas adscritas</t>
  </si>
  <si>
    <t>Pacientes egresados</t>
  </si>
  <si>
    <t>Pacientes crónicos medicados</t>
  </si>
  <si>
    <t>Visitas</t>
  </si>
  <si>
    <t>Número de pacientes con enfermedades catastróficas con medicamentos cubiertos</t>
  </si>
  <si>
    <t>0208</t>
  </si>
  <si>
    <t>0209</t>
  </si>
  <si>
    <t>0209 - MINISTERIO DE TRABAJO</t>
  </si>
  <si>
    <t>01 - MINISTERIO DE TRABAJO</t>
  </si>
  <si>
    <t>Usuarios formados</t>
  </si>
  <si>
    <t>Usuarios Atendidos</t>
  </si>
  <si>
    <t>0210</t>
  </si>
  <si>
    <t>0210 - MINISTERIO DE AGRICULTURA</t>
  </si>
  <si>
    <t>01 - MINISTERIO DE AGRICULTURA</t>
  </si>
  <si>
    <t>Número de obras menores construidas</t>
  </si>
  <si>
    <t>Número de pozos construidos</t>
  </si>
  <si>
    <t>Número de tareas beneficiadas</t>
  </si>
  <si>
    <t>99</t>
  </si>
  <si>
    <t>0211</t>
  </si>
  <si>
    <t>0211 - MINISTERIO DE OBRAS PUBLICAS Y COMUNICACIONES</t>
  </si>
  <si>
    <t>01 - MINISTERIO DE OBRAS PUBLICAS Y COMUNICACIONES</t>
  </si>
  <si>
    <t>29</t>
  </si>
  <si>
    <t>Certificaciones</t>
  </si>
  <si>
    <t>Cantidad de autorizaciones de permisos de transporte especial</t>
  </si>
  <si>
    <t>30</t>
  </si>
  <si>
    <t>31</t>
  </si>
  <si>
    <t>0212</t>
  </si>
  <si>
    <t>0212 - MINISTERIO DE INDUSTRIA Y COMERCIO</t>
  </si>
  <si>
    <t>01 - MINISTERIO DE INDUSTRIA Y COMERCIO</t>
  </si>
  <si>
    <t>Cantidad de talleres de artesanía asistidos</t>
  </si>
  <si>
    <t>Cantidad de Mipymes capacitadas</t>
  </si>
  <si>
    <t>Número de personas capacitadas</t>
  </si>
  <si>
    <t>Número de pasantías</t>
  </si>
  <si>
    <t>Número de Programa ejecutado a nivel nacional</t>
  </si>
  <si>
    <t>Número de permisos</t>
  </si>
  <si>
    <t>Número de actividades realizadas</t>
  </si>
  <si>
    <t>Porcentaje de solicitudes atendidas</t>
  </si>
  <si>
    <t>Cantidad de incubadoras fortalecidas</t>
  </si>
  <si>
    <t>Número de empresas clasificadas</t>
  </si>
  <si>
    <t>Número de asistencia técnica realizada.</t>
  </si>
  <si>
    <t>Número de ferias promovidas</t>
  </si>
  <si>
    <t>Números de capacitaciones impartidas</t>
  </si>
  <si>
    <t>Tareas reintegradas</t>
  </si>
  <si>
    <t>0214</t>
  </si>
  <si>
    <t>0214 - PROCURADURÍA GENERAL DE LA REPUBLICA</t>
  </si>
  <si>
    <t>01 - PROCURADURIA GENERAL DE LA REPUBLICA</t>
  </si>
  <si>
    <t>0215</t>
  </si>
  <si>
    <t>0215 - MINISTERIO DE LA MUJER</t>
  </si>
  <si>
    <t>01 - MINISTERIO DE LA  MUJER</t>
  </si>
  <si>
    <t>Personas atendidas</t>
  </si>
  <si>
    <t>0216</t>
  </si>
  <si>
    <t>0217</t>
  </si>
  <si>
    <t>0217 - MINISTERIO DE LA JUVENTUD</t>
  </si>
  <si>
    <t>01 - MINISTERIO DE LA JUVENTUD</t>
  </si>
  <si>
    <t>Cantidad de becados</t>
  </si>
  <si>
    <t>Cantidad de foros</t>
  </si>
  <si>
    <t>0218</t>
  </si>
  <si>
    <t>0218 - MINISTERIO DE MEDIO AMBIENTE Y RECURSOS NATURALES</t>
  </si>
  <si>
    <t>01 - MINISTERIO DE MEDIO AMBIENTE Y REC. NAT.</t>
  </si>
  <si>
    <t>Instrumentos Normativos Ambientales (Reglamentos, Normas, Procedimientos, Guías) nuevos y actualizados según lo establecido en la Ley 64-00</t>
  </si>
  <si>
    <t>Número de maestros y maestras capacitados</t>
  </si>
  <si>
    <t>Cantidad de plantas producidas</t>
  </si>
  <si>
    <t>Hectáreas reforestadas</t>
  </si>
  <si>
    <t>Documentos elaborados</t>
  </si>
  <si>
    <t>Control de las sustancias y residuos químicos peligrosos</t>
  </si>
  <si>
    <t>Proporción de compromisos ejecutados</t>
  </si>
  <si>
    <t>Cantidad de informes</t>
  </si>
  <si>
    <t>Cantidad de permisos emitidos</t>
  </si>
  <si>
    <t>0219</t>
  </si>
  <si>
    <t>0219 - MINISTERIO DE EDUCACION SUPERIOR  CIENCIA Y  TECNOLOGIA</t>
  </si>
  <si>
    <t>01 - MINISTERIO DE EDUCACION SUPERIOR CIENCIA Y TECNOLOGIA</t>
  </si>
  <si>
    <t>0220</t>
  </si>
  <si>
    <t>0220 - MINISTERIO DE ECONOMIA, PLANIFICACION Y DESARROLLO</t>
  </si>
  <si>
    <t>01 - MINISTERIO DE ECONOMIA, PLANIFICACION Y DESARROLLO</t>
  </si>
  <si>
    <t>0221</t>
  </si>
  <si>
    <t>0221 - MINISTERIO DE ADMINISTRACION PUBLICA</t>
  </si>
  <si>
    <t>01 - MINISTERIO DE ADMINISTRACION PUBLICA (MAP)</t>
  </si>
  <si>
    <t>25</t>
  </si>
  <si>
    <t>0222</t>
  </si>
  <si>
    <t>0222 - MINISTERIO DE ENERGIA Y MINAS</t>
  </si>
  <si>
    <t>01 - MINISTERIO DE ENERGIA Y MINAS</t>
  </si>
  <si>
    <t>Cantidad de documentos registrados</t>
  </si>
  <si>
    <t>0301</t>
  </si>
  <si>
    <t>0301 - PODER JUDICIAL</t>
  </si>
  <si>
    <t>01 - PODER JUDICIAL</t>
  </si>
  <si>
    <t>0402</t>
  </si>
  <si>
    <t>0402 - CÁMARA DE CUENTAS</t>
  </si>
  <si>
    <t>01 - CAMARA DE CUENTAS</t>
  </si>
  <si>
    <t>0404</t>
  </si>
  <si>
    <t>0404 - DEFENSOR DEL PUEBLO</t>
  </si>
  <si>
    <t>01 - DEFENSOR DEL PUEBLO</t>
  </si>
  <si>
    <t>Número de campañas publicitarias</t>
  </si>
  <si>
    <t>5102</t>
  </si>
  <si>
    <t>5102 - CENTRO DE EXPORTACIONES E INVERSIONES DE LA REP. DOM.</t>
  </si>
  <si>
    <t>01 - CENTRO DE EXPORTACION E INVERSION DE LA REPUBLICA DOMINICANA</t>
  </si>
  <si>
    <t>5103</t>
  </si>
  <si>
    <t>5103 - CONSEJO NACIONAL DE POBLACIÓN Y FAMILIA</t>
  </si>
  <si>
    <t>01 - CONSEJO NACIONAL DE POBLACION Y FAMILIA</t>
  </si>
  <si>
    <t>5104</t>
  </si>
  <si>
    <t>5104 - COMISIÓN ADMINISTRATIVA AEROPORTUARIA</t>
  </si>
  <si>
    <t>01 - COMISION ADMINISTRATIVA AEROPORTUARIA</t>
  </si>
  <si>
    <t>5109</t>
  </si>
  <si>
    <t>5109 - DEFENSA CIVIL</t>
  </si>
  <si>
    <t>01 - DEFENSA CIVIL</t>
  </si>
  <si>
    <t>5111</t>
  </si>
  <si>
    <t>5111 - INSTITUTO AGRARIO DOMINICANO</t>
  </si>
  <si>
    <t>01 - INSTITUTO AGRARIO DOMINICANO</t>
  </si>
  <si>
    <t>5119</t>
  </si>
  <si>
    <t>5119 - INSTITUTO PARA EL DESARROLLO DEL SUROESTE</t>
  </si>
  <si>
    <t>01 - INSTITUTO PARA EL DESARROLLO DEL SUROESTE -INDESUR-</t>
  </si>
  <si>
    <t>Apoyo a la producción avícola y pecuaria</t>
  </si>
  <si>
    <t>Reconstrucción y reparación obras hidráulicas y sanitarias</t>
  </si>
  <si>
    <t>Cantidad de obras entregadas</t>
  </si>
  <si>
    <t>Viviendas entregadas</t>
  </si>
  <si>
    <t>Reparación y limpieza caminos vecinales y carreteras</t>
  </si>
  <si>
    <t>Cantidad de kilómetros rehabilitados</t>
  </si>
  <si>
    <t>5120</t>
  </si>
  <si>
    <t>5120 - JARDÍN BOTÁNICO</t>
  </si>
  <si>
    <t>01 - JARDIN BOTANICO NACIONAL</t>
  </si>
  <si>
    <t>5127</t>
  </si>
  <si>
    <t>Certificaciones emitidas</t>
  </si>
  <si>
    <t>5132</t>
  </si>
  <si>
    <t>5132 - INSTITUTO DOMINICANO DE INVESTIGACIONES AGROPECUARIAS Y FORESTALES</t>
  </si>
  <si>
    <t>01 - INSTITUTO DOMINICANO DE INVESTIGACIONES AGROPECUARIAS Y FORESTALES</t>
  </si>
  <si>
    <t>5133</t>
  </si>
  <si>
    <t>5133 - MUSEO DE HISTORIA NATURAL</t>
  </si>
  <si>
    <t>01 - MUSEO DE HISTORIA NATURAL</t>
  </si>
  <si>
    <t>5134</t>
  </si>
  <si>
    <t>5134 - ACUARIO NACIONAL</t>
  </si>
  <si>
    <t>01 - ACUARIO NACIONAL</t>
  </si>
  <si>
    <t>5135</t>
  </si>
  <si>
    <t>5137</t>
  </si>
  <si>
    <t>5137 - INSTITUTO DUARTIANO</t>
  </si>
  <si>
    <t>01 - INSTITUTO DUARTIANO</t>
  </si>
  <si>
    <t>5138</t>
  </si>
  <si>
    <t>5138 - COMISIÓN NACIONAL DE ENERGÍA</t>
  </si>
  <si>
    <t>01 - COMISION NACIONAL DE ENERGIA</t>
  </si>
  <si>
    <t>Cantidad de personas capacitadas</t>
  </si>
  <si>
    <t>5139</t>
  </si>
  <si>
    <t>5139 - SUPERINTENDENCIA DE ELECTRICIDAD</t>
  </si>
  <si>
    <t>01 - SUPERINTENDENCIA DE ELECTRICIDAD</t>
  </si>
  <si>
    <t>5140</t>
  </si>
  <si>
    <t>5140 - INSTITUTO NACIONAL DEL TABACO</t>
  </si>
  <si>
    <t>01 - INSTITUTO NACIONAL DEL TABACO</t>
  </si>
  <si>
    <t>Litros de Bactericidas</t>
  </si>
  <si>
    <t>Cantidad de Plantas de Tabaco</t>
  </si>
  <si>
    <t>Cantidad de trajes</t>
  </si>
  <si>
    <t>Quintales de Fertilizantes</t>
  </si>
  <si>
    <t>Litros de Insecticidas</t>
  </si>
  <si>
    <t>Litros de Adherentes</t>
  </si>
  <si>
    <t>Cantidad de Ranchos</t>
  </si>
  <si>
    <t>Cantidad de tareas de Tierras Preparadas</t>
  </si>
  <si>
    <t>Cantidad de Bombas</t>
  </si>
  <si>
    <t>5143</t>
  </si>
  <si>
    <t>5144</t>
  </si>
  <si>
    <t>5144 - FONDO ESPECIAL PARA EL DESARROLLO AGROPECUARIO</t>
  </si>
  <si>
    <t>01 - FONDO ESPECIAL PARA EL DESARROLLO AGROPECUARIO</t>
  </si>
  <si>
    <t>5150</t>
  </si>
  <si>
    <t>5150 - CONSEJO NACIONAL DE ZONAS FRANCAS</t>
  </si>
  <si>
    <t>5151</t>
  </si>
  <si>
    <t>5151 - CONSEJO NACIONAL PARA LA NIÑEZ Y LA ADOLESCENCIA</t>
  </si>
  <si>
    <t>01 - CONSEJO NACIONAL PARA LA NIÑEZ Y LA ADOLESCENCIA</t>
  </si>
  <si>
    <t>Evaluaciones realizadas</t>
  </si>
  <si>
    <t>5152</t>
  </si>
  <si>
    <t>5152 - CONSEJO NACIONAL DE ESTANCIAS INFANTILES</t>
  </si>
  <si>
    <t>01 - CONSEJO NACIONAL DE ESTANCIAS INFANTILES</t>
  </si>
  <si>
    <t>5154</t>
  </si>
  <si>
    <t>5154 - INSTITUTO DE INNOVACION EN BIOTECNOLOGIA E INDUSTRIAL (IIBI)</t>
  </si>
  <si>
    <t>01 - INSTITUTO NACIONAL DE INNOVACION EN BIOTECNOLOGIA E INDUSTRIA</t>
  </si>
  <si>
    <t>Número de investigaciones realizadas</t>
  </si>
  <si>
    <t>Bioensayos con cultivos y líneas celulares</t>
  </si>
  <si>
    <t>Número de bioensayos realizados</t>
  </si>
  <si>
    <t>Transferencia de paquetes tecnológicos a empresas</t>
  </si>
  <si>
    <t>Número de productos  desarrollados</t>
  </si>
  <si>
    <t>5155</t>
  </si>
  <si>
    <t>5155 - INSTITUTO DE FORMACION TECNICO PROFESIONAL  (INFOTEP )</t>
  </si>
  <si>
    <t>01 - INSTITUTO NACIONAL DE FORMACION TECNICO PROFESIONAL - INFOTEP</t>
  </si>
  <si>
    <t>5158</t>
  </si>
  <si>
    <t>5158 - DIRECCION GENERAL DE ADUANAS</t>
  </si>
  <si>
    <t>01 - DIRECCION GENERAL DE ADUANAS</t>
  </si>
  <si>
    <t>5159</t>
  </si>
  <si>
    <t>5159 - DIRECCION GENERAL DE IMPUESTOS INTERNOS</t>
  </si>
  <si>
    <t>01 - DIRECCION GENERAL DE IMPUESTOS INTERNOS</t>
  </si>
  <si>
    <t>5161</t>
  </si>
  <si>
    <t>5161 - INSTITUTO DE PROTECCION DE LOS DERECHOS AL CONSUMIDOR</t>
  </si>
  <si>
    <t>01 - INSTITUTO NACIONAL DE PROTECCION DE LOS DERECHOS DEL CONSUMIDOR</t>
  </si>
  <si>
    <t>Convenios realizados</t>
  </si>
  <si>
    <t>5163</t>
  </si>
  <si>
    <t>5163 - CONSEJO DOMINICANO DE PESCA Y ACUICULTURA</t>
  </si>
  <si>
    <t>01 - CONSEJO DOMINICANO DE PESCA Y ACUICULTURA</t>
  </si>
  <si>
    <t>5166</t>
  </si>
  <si>
    <t>5166 - COMISION NACIONAL DE DEFENSA DE LA COMPETENCIA</t>
  </si>
  <si>
    <t>01 - COMISION NACIONAL DE DEFENSA DE LA COMPETENCIA</t>
  </si>
  <si>
    <t>5169</t>
  </si>
  <si>
    <t>5169 - DIRECCION GENERAL DE CINE (DGCINE)</t>
  </si>
  <si>
    <t>01 - DIRECCION GENERAL DE CINE (DGCINE)</t>
  </si>
  <si>
    <t>5172</t>
  </si>
  <si>
    <t>5172 - ORGANISMO DOMINICANO DE ACREDITACION (ODAC)</t>
  </si>
  <si>
    <t>01 - ORGANISMO DOMINICANO DE ACREDITACION (ODAC)</t>
  </si>
  <si>
    <t>5205</t>
  </si>
  <si>
    <t>5205 - SUPERINTENDENCIA DE PENSIONES</t>
  </si>
  <si>
    <t>01 - SUPERINTENDENCIA DE PENSIONES</t>
  </si>
  <si>
    <t>5206</t>
  </si>
  <si>
    <t>5206 - SUPERINTENDENCIA DE SALUD Y RIESGO LABORAL</t>
  </si>
  <si>
    <t>01 - SUPERINTENDENCIA DE SALUD Y RIESGO LABORAL</t>
  </si>
  <si>
    <t>5207</t>
  </si>
  <si>
    <t>5207 - CONSEJO NACIONAL DE SEGURIDAD SOCIAL</t>
  </si>
  <si>
    <t>01 - CONSEJO NACIONAL DE LA SEGURIDAD SOCIAL -CNSS-</t>
  </si>
  <si>
    <t>Asistencia Social</t>
  </si>
  <si>
    <t>0001</t>
  </si>
  <si>
    <t>SENADO DE LA REPUBLICA DOMINICANA</t>
  </si>
  <si>
    <t>0002</t>
  </si>
  <si>
    <t>SENADO DE LA REPUBLICA</t>
  </si>
  <si>
    <t>CAMARA DE SENADORES</t>
  </si>
  <si>
    <t>ADMINISTRACION DE CONTRIBUCIONES ESPECIALES</t>
  </si>
  <si>
    <t>CAMARA DE DIPUTADOS</t>
  </si>
  <si>
    <t>SECRETARIADO ADMINISTRATIVA DE LA PRESIDENCIA</t>
  </si>
  <si>
    <t>PRESIDENCIA DE LA REPUBLICA</t>
  </si>
  <si>
    <t>MINISTERIO ADMINISTRATIVO DE LA PRESIDENCIA</t>
  </si>
  <si>
    <t>GOBERNACION DEL EDIFICIO DE OFICINAS GUBERNAMENTALES</t>
  </si>
  <si>
    <t>0004</t>
  </si>
  <si>
    <t>GOBERNACION DEL EDIFICIO GUBERNAMENTAL JUAN PABLO DUARTE</t>
  </si>
  <si>
    <t>0005</t>
  </si>
  <si>
    <t>GABINETE DE POLITICA MEDIOAMBIENTAL Y DESARROLLO FISICO</t>
  </si>
  <si>
    <t>0007</t>
  </si>
  <si>
    <t>COMISION PRESIDENCIAL DE APOYO AL DESARROLLO PROVINCIAL</t>
  </si>
  <si>
    <t>0009</t>
  </si>
  <si>
    <t>CONSEJO NACIONAL PARA EL CAMBIO CLIMATICO Y MECANISMO DE DESARROLLO LIMPIO</t>
  </si>
  <si>
    <t>0010</t>
  </si>
  <si>
    <t>CONSEJO NACIONAL DE DROGAS</t>
  </si>
  <si>
    <t>0012</t>
  </si>
  <si>
    <t>COMITE NACIONAL CONTRA EL LAVADO DE ACTIVOS</t>
  </si>
  <si>
    <t>0013</t>
  </si>
  <si>
    <t>OFICINA DE CUSTODIA Y ADM. DE LOS BIENES INCAUTADOS Y DECOMISADOS</t>
  </si>
  <si>
    <t>0014</t>
  </si>
  <si>
    <t>CENTRO DE OPERACIONES DE EMERGENCIAS (COE)</t>
  </si>
  <si>
    <t>0015</t>
  </si>
  <si>
    <t>0016</t>
  </si>
  <si>
    <t>COMISION PERMANENTE DE EFEMERIDES PATRIA</t>
  </si>
  <si>
    <t>0018</t>
  </si>
  <si>
    <t>DIRECCION DE FOMENTO Y DESARROLLO DE LA ARTESANIA NACIONAL (FODEARTE)</t>
  </si>
  <si>
    <t>0019</t>
  </si>
  <si>
    <t>0020</t>
  </si>
  <si>
    <t>0021</t>
  </si>
  <si>
    <t>DIRECCION GENERAL DE ETICA E INTEGRIDAD GUBERNAMENTAL</t>
  </si>
  <si>
    <t>21</t>
  </si>
  <si>
    <t>DESARROLLO TERRITORIAL Y DE COMUNIDADES</t>
  </si>
  <si>
    <t>COMISION PRESIDENCIAL DE POLITICA FARMACEUTICA NACIONAL</t>
  </si>
  <si>
    <t>0022</t>
  </si>
  <si>
    <t>COMISION DE REFORMA DE LA EMPRESA PUBLICA</t>
  </si>
  <si>
    <t>0023</t>
  </si>
  <si>
    <t>AUTORIDAD NACIONAL DE ASUNTOS MARITIMOS (ANAMAR)</t>
  </si>
  <si>
    <t>0024</t>
  </si>
  <si>
    <t>0026</t>
  </si>
  <si>
    <t>0027</t>
  </si>
  <si>
    <t>GABINETE SOCIAL DE LA PRESIDENCIA</t>
  </si>
  <si>
    <t>GABINETE DE LA POLITICA SOCIAL</t>
  </si>
  <si>
    <t>COMUNIDAD DIGNA CONTRA LA POBREZA</t>
  </si>
  <si>
    <t>PLAN PRESIDENCIAL CONTRA LA POBREZA</t>
  </si>
  <si>
    <t>0003</t>
  </si>
  <si>
    <t>COMISION PRESIDENCIAL DE APOYO AL DESARROLLO BARRIAL</t>
  </si>
  <si>
    <t>PROGRESANDO CON SOLIDARIDAD</t>
  </si>
  <si>
    <t>ADMINISTRADORA DE SUBSIDIOS SOCIALES</t>
  </si>
  <si>
    <t>0008</t>
  </si>
  <si>
    <t>SISTEMA UNICO DE BENEFICIARIOS</t>
  </si>
  <si>
    <t>CONSEJO NACIONAL DE LA PERSONA ENVEJECIENTE</t>
  </si>
  <si>
    <t>FONDO DE PROMOCION A LAS INICIATIVAS COMUNITARIAS</t>
  </si>
  <si>
    <t>0011</t>
  </si>
  <si>
    <t>COMEDORES ECONOMICOS DEL ESTADO</t>
  </si>
  <si>
    <t>OFICINA DE DESARROLLO DE LA COMUNIDAD</t>
  </si>
  <si>
    <t>DIRECCION GENERAL DE DESARROLLO FRONTERIZO</t>
  </si>
  <si>
    <t>CONTRALORIA GENERAL DE LA REPUBLICA</t>
  </si>
  <si>
    <t>OFICINA DE INGENIEROS SUPERVISORA DE OBRAS DEL ESTADO</t>
  </si>
  <si>
    <t>OFICINA DE INGENIEROS SUPERVISORES DE OBRAS DEL ESTADO</t>
  </si>
  <si>
    <t>22</t>
  </si>
  <si>
    <t>23</t>
  </si>
  <si>
    <t>24</t>
  </si>
  <si>
    <t>28</t>
  </si>
  <si>
    <t>MINISTERIO DE LA PRESIDENCIA</t>
  </si>
  <si>
    <t>DIRECCION GENERAL  DE COMUNICACION</t>
  </si>
  <si>
    <t>DIRECCION DE LA INFORMACION ANALISIS Y PROGRAMACION ESTRATEGICA</t>
  </si>
  <si>
    <t>SERVICIO INTEGRAL DE EMERGENCIAS</t>
  </si>
  <si>
    <t>MINISTERIO DE INTERIOR Y POLICIA</t>
  </si>
  <si>
    <t>MINISTERIO DE  INTERIOR Y POLICIA</t>
  </si>
  <si>
    <t>DIRECCIÓN GENERAL DE MIGRACIÓN</t>
  </si>
  <si>
    <t>POLICIA NACIONAL</t>
  </si>
  <si>
    <t>INSTITUTO ESPECIALIZADO DE ESTUDIOS SUPERIORES DE LA POLICIA NACIONAL</t>
  </si>
  <si>
    <t>INSTITUTO DE DIGNIDAD HUMANA POLICIA NACIONAL (IDIH)</t>
  </si>
  <si>
    <t>AUTORIDAD METROPOLITANA DE TRANSPORTE</t>
  </si>
  <si>
    <t>INSTITUTO DE SEGURIDAD SOCIAL DE LA POLICIA NACIONAL</t>
  </si>
  <si>
    <t>0006</t>
  </si>
  <si>
    <t>DIRECCION GENERAL DE LA RESERVA DE LA POLICIA NACIONAL</t>
  </si>
  <si>
    <t>HOSPITAL GENERAL DE LA POLICIA NACIONAL</t>
  </si>
  <si>
    <t>JUNTA DE RETIRO DE LA P.N</t>
  </si>
  <si>
    <t>COMISION PARA LA REFORMA Y MODERNIZACION P.N. (CREPOL)</t>
  </si>
  <si>
    <t>MUSEO POLICIA NACIONAL (MUPOL)</t>
  </si>
  <si>
    <t>MINISTERIO DE DEFENSA</t>
  </si>
  <si>
    <t>DIRECCION GENERAL DE ESCUELAS VOCACIONALES</t>
  </si>
  <si>
    <t>FOMENTO Y PRODUCCION CUNARIA</t>
  </si>
  <si>
    <t>INSTITUTO DE SEGURIDAD SOCIAL DE LAS FUERZAS ARMADAS</t>
  </si>
  <si>
    <t>HOSPITAL CENTRAL FUERZAS  ARMADAS</t>
  </si>
  <si>
    <t>INSTITUTO CARTOGRÁFICO MILITAR DE LAS FUERZAS ARMADAS</t>
  </si>
  <si>
    <t>CÍRCULO DEPORTIVO DE LAS FUERZAS ARMADAS Y LA POLICIA NACIONAL</t>
  </si>
  <si>
    <t>INSTITUTO MILITAR DE LOS DERECHOS HUMANOS</t>
  </si>
  <si>
    <t>INSTITUTO DE ALTOS ESTUDIOS PARA LA DEFENSA Y SEGURIDAD NACIONAL</t>
  </si>
  <si>
    <t>COMISION PERMANENTE PARA LA REFORMA Y MODERNIZACIÓN DE LAS  FF.AA Y P.N.</t>
  </si>
  <si>
    <t>CUERPO ESPECIALIZADO DE SEGURIDAD FRONTERIZA TERRESTRE</t>
  </si>
  <si>
    <t>PROGRAMA DE EDUCACIÓN Y CAPACITACIÓN PROFESIONAL DE LAS FFAA</t>
  </si>
  <si>
    <t>DIRECCION GENERAL DE LA RESERVA DE LAS FUERZAS ARMADAS Y POLICIA NACIONAL</t>
  </si>
  <si>
    <t>CUERPOS ESPECIALIZADOS DE SEGURIDAD PORTUARIA</t>
  </si>
  <si>
    <t>SERVICIO MILITAR VOLUNTARIO</t>
  </si>
  <si>
    <t>0017</t>
  </si>
  <si>
    <t>SUPERINTENDENCIA DE VIGILANCIA Y SEGURIDAD PRIVADA</t>
  </si>
  <si>
    <t>CUERPO ESPECIALIZADO PARA LA SEGURIDAD DEL METRO DE SANTO DOMINGO</t>
  </si>
  <si>
    <t>COMANDO CONJUNTO METROPOLITANO DE LAS FUERZAS ARMADAS</t>
  </si>
  <si>
    <t>COMANDO CONJUNTO NORTE DE LAS FUERZAS ARMADAS</t>
  </si>
  <si>
    <t>COMANDO CONJUNTO DEL  ESTE DE LAS FUERZAS ARMADAS</t>
  </si>
  <si>
    <t>COMANDO CONJUNTO SUR DE LAS FUERZAS ARMADAS</t>
  </si>
  <si>
    <t>EJERCITO DE LA REPUBLICA DOMINICANA</t>
  </si>
  <si>
    <t>EJERCITO DE LA  REPUBLICA DOMINICANA</t>
  </si>
  <si>
    <t>ACADEMIA MILITAR BATALLA DE LA CARRERA</t>
  </si>
  <si>
    <t>ARMADA DE LA REPUBLICA DOMINICANA</t>
  </si>
  <si>
    <t>DIRECCION GENERAL DE DRAGAS, PRESAS Y BALIZAMIENTO, M.G</t>
  </si>
  <si>
    <t>SERVICIOS DE PESCA</t>
  </si>
  <si>
    <t>FUERZA AEREA DE LA  REPUBLICA DOMINICANA</t>
  </si>
  <si>
    <t>HOSPITAL MILITAR FAD DR RAMON DE LARA</t>
  </si>
  <si>
    <t>FORMACION Y CAPACITACION TECNICO PROFESIONAL (IMESA)</t>
  </si>
  <si>
    <t>MINISTERIO DE RELACIONES EXTERIORES</t>
  </si>
  <si>
    <t>DIRECCION GENERAL DE PASAPORTES</t>
  </si>
  <si>
    <t>INSTITUTO DE EDUCACION SUPERIOR</t>
  </si>
  <si>
    <t>MINISTERIO DE HACIENDA</t>
  </si>
  <si>
    <t>DIRECCION NACIONAL DE CATASTRO</t>
  </si>
  <si>
    <t>ADMINISTRACION GENERAL DE BIENES NACIONALES</t>
  </si>
  <si>
    <t>DIRECCION GENERAL DE CONTRATACIONES PUBLICAS</t>
  </si>
  <si>
    <t>DIRECCION GENERAL DE POLITICA Y LEGISLACION TRIBUTARIA</t>
  </si>
  <si>
    <t>CENTRO DE CAPACITACIÓN EN POLITICA Y GESTION FISCAL</t>
  </si>
  <si>
    <t>PROGRAMA DE ADMINISTRACION FINANCIERA INTEGRADA</t>
  </si>
  <si>
    <t>TESORERIA NACIONAL</t>
  </si>
  <si>
    <t>DIRECCIÓN GENERAL DE CONTABILIDAD GUBERNAMENTAL</t>
  </si>
  <si>
    <t>DIRECCION GENERAL  DE PRESUPUESTO</t>
  </si>
  <si>
    <t>DIRECCION GENERAL DE CREDITO PUBLICO</t>
  </si>
  <si>
    <t>DIRECCION GENERAL DE JUBILACIONES Y PENSIONES A CARGO DEL ESTADO</t>
  </si>
  <si>
    <t>MINISTERIO DE EDUCACION</t>
  </si>
  <si>
    <t>MINISTERIO DE EDUCACIÓN</t>
  </si>
  <si>
    <t>MINISTERIO DE SALUD PUBLICA Y ASISTENCIA SOCIAL</t>
  </si>
  <si>
    <t>MINISTERIO DE SALUD PÚBLICA Y ASISTENCIA SOCIAL</t>
  </si>
  <si>
    <t>96</t>
  </si>
  <si>
    <t>DEUDA PUBLICA Y OTRAS OPERACIONES FINANCIERAS</t>
  </si>
  <si>
    <t>VICEMINISTERIO DE PLANIFICACION Y DESARROLLO</t>
  </si>
  <si>
    <t>VICEMINISTERIO DE LA GARANTIA DE LA CALIDAD DE LA ATENCION</t>
  </si>
  <si>
    <t>VICEMINISTERIO DE SALUD COLECTIVA</t>
  </si>
  <si>
    <t>CONSEJO NACIONAL PARA EL VIH SIDA</t>
  </si>
  <si>
    <t>MINISTERIO DE DEPORTES</t>
  </si>
  <si>
    <t>MINISTERIO DE DEPORTES, EDUCACION FISICA Y RECREACION</t>
  </si>
  <si>
    <t>MINISTERIO DE TRABAJO</t>
  </si>
  <si>
    <t>MINISTERIO DE AGRICULTURA</t>
  </si>
  <si>
    <t>DIRECCION GENERAL DE GANADERIA</t>
  </si>
  <si>
    <t>MINISTERIO DE OBRAS PUBLICAS Y COMUNICACIONES</t>
  </si>
  <si>
    <t>DIRECCION GENERAL DE EMBELLECIMIENTO DE CARRETERAS Y AVENIDAS DE CIRCUNV.</t>
  </si>
  <si>
    <t>OFICINA PARA EL REORDENAMIENTO DEL TRANSPORTE</t>
  </si>
  <si>
    <t>OFICINA METROPOLITANA DE SERVICIOS DE AUTOBUSES</t>
  </si>
  <si>
    <t>OFICINA TECNICA DE TRANSPORTE TERRESTRE</t>
  </si>
  <si>
    <t>MINISTERIO DE INDUSTRIA Y COMERCIO</t>
  </si>
  <si>
    <t>REMEDIACION AMBIENTAL MINA PUEBLO VIEJO</t>
  </si>
  <si>
    <t>MINISTERIO DE TURISMO</t>
  </si>
  <si>
    <t>0213</t>
  </si>
  <si>
    <t>COMITE EJECUTOR DE INFRAESTRUCTA EN ZONAS TURISTICAS (CEIZTUR)</t>
  </si>
  <si>
    <t>PROCURADURIA GENERAL DE LA REPUBLICA DOMINICANA</t>
  </si>
  <si>
    <t>PROCURADURÍA GENERAL DE LA REPUBLICA</t>
  </si>
  <si>
    <t>PROCURADURIA GENERAL DE LA REPUBLICA</t>
  </si>
  <si>
    <t>MINISTERIO DE LA MUJER</t>
  </si>
  <si>
    <t>MINISTERIO DE LA  MUJER</t>
  </si>
  <si>
    <t>INDUSTRIA NACIONAL DE LA AGUJA</t>
  </si>
  <si>
    <t>MINISTERIO DE CULTURA</t>
  </si>
  <si>
    <t>MINISTERIO DE LA JUVENTUD</t>
  </si>
  <si>
    <t>MINISTERIO  DE MEDIO AMBIENTE Y RECURSOS NATURALES</t>
  </si>
  <si>
    <t>MINISTERIO DE MEDIO AMBIENTE Y RECURSOS NATURALES</t>
  </si>
  <si>
    <t>MINISTERIO DE MEDIO AMBIENTE Y REC. NAT.</t>
  </si>
  <si>
    <t>SERVICIO NACIONAL DE PROTECCION AMBIENTAL</t>
  </si>
  <si>
    <t>MINISTERIO DE EDUCACION SUPERIOR, CIENCIA Y TECNOLOGIA</t>
  </si>
  <si>
    <t>MINISTERIO DE EDUCACION SUPERIOR  CIENCIA Y  TECNOLOGIA</t>
  </si>
  <si>
    <t>MINISTERIO DE EDUCACION SUPERIOR CIENCIA Y TECNOLOGIA</t>
  </si>
  <si>
    <t>MINISTERIO DE ECONOMIA, PLANIFICACION Y DESARROLLO</t>
  </si>
  <si>
    <t>VICEMINISTERIO TECNICA Y ADMINISTRATIVA (SSETA)</t>
  </si>
  <si>
    <t>VICEMINISTERIO DE PLANIFICACION</t>
  </si>
  <si>
    <t>CONSEJO NACIONAL DE COMPETITIVIDAD</t>
  </si>
  <si>
    <t>DIRECCION GENERAL DE COOPERACION MULTILATERAL</t>
  </si>
  <si>
    <t>COORDINACION DE LA COOPERACION INTERNACIONAL</t>
  </si>
  <si>
    <t>DIRECCION GENERAL DE ORDENAMIENTO Y DESARROLLO TERRITORIAL</t>
  </si>
  <si>
    <t>OFICINA NACIONAL DE ESTADISTICAS</t>
  </si>
  <si>
    <t>ANALISIS ECONOMICO Y SOCIAL</t>
  </si>
  <si>
    <t>MINISTERIO DE ADMINISTRACION PUBLICA</t>
  </si>
  <si>
    <t>MINISTERIO DE ADMINISTRACION PUBLICA (MAP)</t>
  </si>
  <si>
    <t>MINISTERIO DE ENERGIA Y MINAS</t>
  </si>
  <si>
    <t>DIRECCION GENERAL DE MINERIA</t>
  </si>
  <si>
    <t>SERVICIO GEOLOGICO NACIONAL</t>
  </si>
  <si>
    <t>CONSEJO DEL PODER JUDICIAL</t>
  </si>
  <si>
    <t>PODER JUDICIAL</t>
  </si>
  <si>
    <t>JUNTA CENTRAL ELECTORAL</t>
  </si>
  <si>
    <t>0401</t>
  </si>
  <si>
    <t>CAMARA DE CUENTAS DE LA REPUBLICA DOMINICANA</t>
  </si>
  <si>
    <t>CÁMARA DE CUENTAS</t>
  </si>
  <si>
    <t>CAMARA DE CUENTAS</t>
  </si>
  <si>
    <t>TRIBUNAL CONSTITUCIONAL</t>
  </si>
  <si>
    <t>0403</t>
  </si>
  <si>
    <t>DEFENSOR DEL PUEBLO</t>
  </si>
  <si>
    <t>TRIBUNAL SUPERIOR  ELECTORAL TSE</t>
  </si>
  <si>
    <t>0405</t>
  </si>
  <si>
    <t>TRIBUNAL SUPERIOR  ELECTORAL ( TSE)</t>
  </si>
  <si>
    <t>MINISTERIO  DE HACIENDA (DEUDA PUBLICA)</t>
  </si>
  <si>
    <t>0998</t>
  </si>
  <si>
    <t>ADMINISTRACION DE DEUDA PUBLICA Y ACTIVOS FINANCIEROS</t>
  </si>
  <si>
    <t>MINISTERIO DE HACIENDA (OBLIGACIONES DEL TESORO)</t>
  </si>
  <si>
    <t>0999</t>
  </si>
  <si>
    <t>ADMINISTRACION DE OBLIGACIONES DEL TESORO NACIONAL</t>
  </si>
  <si>
    <t>ADM. DE OBLIGACIONES DEL TESORO</t>
  </si>
  <si>
    <t>97</t>
  </si>
  <si>
    <t>CENTRO DE EXPORTACION E INVERSION DE LA REPUBLICA DOMINICANA</t>
  </si>
  <si>
    <t>CENTRO DE EXPORTACIONES E INVERSIONES DE LA REP. DOM.</t>
  </si>
  <si>
    <t>CONSEJO NACIONAL DE POBLACION Y FAMILIA</t>
  </si>
  <si>
    <t>CONSEJO NACIONAL DE POBLACIÓN Y FAMILIA</t>
  </si>
  <si>
    <t>COMISION ADMINISTRATIVA AEROPORTUARIA</t>
  </si>
  <si>
    <t>COMISIÓN ADMINISTRATIVA AEROPORTUARIA</t>
  </si>
  <si>
    <t>CRUZ ROJA DOMINICANA</t>
  </si>
  <si>
    <t>5108</t>
  </si>
  <si>
    <t>DEFENSA CIVIL</t>
  </si>
  <si>
    <t>INSTITUTO AGRARIO DOMINICANO</t>
  </si>
  <si>
    <t>INSTITUTO AZUCARERO DOMINICANO</t>
  </si>
  <si>
    <t>5112</t>
  </si>
  <si>
    <t>INSTITUTO PARA EL DESARROLLO DEL NOROESTE -INDENOR-</t>
  </si>
  <si>
    <t>5114</t>
  </si>
  <si>
    <t>INSTITUTO PARA EL DESARROLLO DEL NOROESTE</t>
  </si>
  <si>
    <t>INSTITUTO NACIONAL DE RECURSOS HIDRAULICOS -INDRHI-</t>
  </si>
  <si>
    <t>5118</t>
  </si>
  <si>
    <t>INSTITUTO NACIONAL DE RECURSOS HIDRAÚLICOS (INDRHI)</t>
  </si>
  <si>
    <t>INSTITUTO PARA EL DESARROLLO DEL SUROESTE -INDESUR-</t>
  </si>
  <si>
    <t>INSTITUTO PARA EL DESARROLLO DEL SUROESTE</t>
  </si>
  <si>
    <t>JARDIN BOTANICO NACIONAL</t>
  </si>
  <si>
    <t>JARDÍN BOTÁNICO</t>
  </si>
  <si>
    <t>LIGA MUNICIPAL DOMINICANA</t>
  </si>
  <si>
    <t>5121</t>
  </si>
  <si>
    <t>SUPERINTENDENCIA DE SEGUROS</t>
  </si>
  <si>
    <t>UNIVERSIDAD AUTONOMA DE SANTO DOMINGO</t>
  </si>
  <si>
    <t>5128</t>
  </si>
  <si>
    <t>UNIVERSIDAD AUTÓNOMA DE SANTO DOMINGO</t>
  </si>
  <si>
    <t>PARQUE ZOOLOGICO NACIONAL</t>
  </si>
  <si>
    <t>5130</t>
  </si>
  <si>
    <t>PARQUE ZOOLÓGICO NACIONAL</t>
  </si>
  <si>
    <t>INSTITUTO DOMINICANO DE INVESTIGACIONES AGROPECUARIAS Y FORESTALES</t>
  </si>
  <si>
    <t>MUSEO DE HISTORIA NATURAL</t>
  </si>
  <si>
    <t>ACUARIO NACIONAL</t>
  </si>
  <si>
    <t>OFICINA NACIONAL DE LA PROPIEDAD INDUSTRIAL</t>
  </si>
  <si>
    <t>OFICINA NACIONAL DE PROPIEDAD INDUSTRIAL</t>
  </si>
  <si>
    <t>CONSEJO DOMINICANO DEL CAFÉ</t>
  </si>
  <si>
    <t>5136</t>
  </si>
  <si>
    <t>Administración de Contribuciones Especiales</t>
  </si>
  <si>
    <t>INSTITUTO DUARTIANO</t>
  </si>
  <si>
    <t>COMISION NACIONAL DE ENERGIA</t>
  </si>
  <si>
    <t>COMISIÓN NACIONAL DE ENERGÍA</t>
  </si>
  <si>
    <t>SUPERINTENDENCIA DE ELECTRICIDAD</t>
  </si>
  <si>
    <t>INSTITUTO NACIONAL DEL TABACO</t>
  </si>
  <si>
    <t>INSTITUTO DE DESARROLLO Y CREDITO COOPERATIVO</t>
  </si>
  <si>
    <t>INSTITUTO DE DESARROLLO Y CRÉDITO COOPERATIVO</t>
  </si>
  <si>
    <t>FONDO ESPECIAL PARA EL DESARROLLO AGROPECUARIO</t>
  </si>
  <si>
    <t>SUPERINTENDENCIA DE VALORES</t>
  </si>
  <si>
    <t>5145</t>
  </si>
  <si>
    <t>INSTITUTO NACIONAL DE LA UVA</t>
  </si>
  <si>
    <t>5147</t>
  </si>
  <si>
    <t>Consejo Nacional de Zonas Francas</t>
  </si>
  <si>
    <t>CONSEJO NACIONAL DE ZONAS FRANCAS</t>
  </si>
  <si>
    <t>CONSEJO NACIONAL PARA LA NIÑEZ Y LA ADOLESCENCIA</t>
  </si>
  <si>
    <t>CONSEJO NACIONAL DE ESTANCIAS INFANTILES</t>
  </si>
  <si>
    <t>INSTITUTO  DE INNOVACION EN BIOTECNOLOGIA E INDUSTRIA</t>
  </si>
  <si>
    <t>INSTITUTO DE INNOVACION EN BIOTECNOLOGIA E INDUSTRIAL (IIBI)</t>
  </si>
  <si>
    <t>INSTITUTO NACIONAL DE INNOVACION EN BIOTECNOLOGIA E INDUSTRIA</t>
  </si>
  <si>
    <t>INSTITUTO NACIONAL DE FORMACION TECNICO PROFESIONAL - INFOTEP</t>
  </si>
  <si>
    <t>INSTITUTO DE FORMACION TECNICO PROFESIONAL  (INFOTEP )</t>
  </si>
  <si>
    <t>CORPORACION DOMICANA DE EMPRESAS ESTATALES (CORDE</t>
  </si>
  <si>
    <t>5157</t>
  </si>
  <si>
    <t>CORPORACION DOMICANA DE EMPRESAS ESTATALES (CORDE)</t>
  </si>
  <si>
    <t>DIRECCION GENERAL DE ADUANAS</t>
  </si>
  <si>
    <t>DIRECCION GENERAL DE IMPUESTOS INTERNOS</t>
  </si>
  <si>
    <t>INSTITUTO NACIONAL DE PROTECCION DE LOS DERECHOS DEL CONSUMIDOR</t>
  </si>
  <si>
    <t>INSTITUTO DE PROTECCION DE LOS DERECHOS AL CONSUMIDOR</t>
  </si>
  <si>
    <t>INSTITUTO DOMINICANO DE AVIACION CIVIL</t>
  </si>
  <si>
    <t>5162</t>
  </si>
  <si>
    <t>CONSEJO DOMINICANO DE PESCA Y ACUICULTURA</t>
  </si>
  <si>
    <t>COMISION REGULADORA DE PRACTICAS DESLEALES EN EL COMERCIO</t>
  </si>
  <si>
    <t>5165</t>
  </si>
  <si>
    <t>COMISION REGULADORA DE PRACTICAS DESLEALES</t>
  </si>
  <si>
    <t>COMISION NACIONAL  DE DEFENSA DE LA COMPETENCIA</t>
  </si>
  <si>
    <t>COMISION NACIONAL DE DEFENSA DE LA COMPETENCIA</t>
  </si>
  <si>
    <t>OFICINA NACIONAL DE DEFENSA PUBLICA</t>
  </si>
  <si>
    <t>5167</t>
  </si>
  <si>
    <t>ARCHIVO GENERAL DE LA NACION</t>
  </si>
  <si>
    <t>5168</t>
  </si>
  <si>
    <t>DIRECCION GENERAL DE CINE (DGCINE)</t>
  </si>
  <si>
    <t>ORGANISMO DOMINICANO DE ACREDITACION</t>
  </si>
  <si>
    <t>ORGANISMO DOMINICANO DE ACREDITACION (ODAC)</t>
  </si>
  <si>
    <t>INSTITUTO DOMINICANO DE SEGUROS SOCIALES</t>
  </si>
  <si>
    <t>5201</t>
  </si>
  <si>
    <t>INSTITUTO DE AUXILIOS Y VIVIENDAS</t>
  </si>
  <si>
    <t>5202</t>
  </si>
  <si>
    <t>SUPERINTENDENCIA DE SALUD Y RIESGO LABORAL</t>
  </si>
  <si>
    <t>CONSEJO NACIONAL DE LA SEGURIDAD SOCIAL -CNSS-</t>
  </si>
  <si>
    <t>CONSEJO NACIONAL DE SEGURIDAD SOCIAL</t>
  </si>
  <si>
    <t>DIRECCION DE INFORMACION Y DEFENSA DE LOS AFILIADOS -DIDA-</t>
  </si>
  <si>
    <t>TESORERIA DE LA SEGURIDAD SOCIAL</t>
  </si>
  <si>
    <t>Actividades Centrales</t>
  </si>
  <si>
    <t>Actividad Central</t>
  </si>
  <si>
    <t>Producto</t>
  </si>
  <si>
    <t>1.1.1 Estructurar una administración pública eficiente que actúe con honestidad, transparencia y rendición de  cuentas y se oriente a la obtención de resultados en beneficio de la sociedad y del desarrollo nacional y local</t>
  </si>
  <si>
    <t>1.1. Administracion publica transparente, eficiente y orientada...</t>
  </si>
  <si>
    <t>1.2.  Imperio de la ley y seguridad ciudadana</t>
  </si>
  <si>
    <t>2.1.1 Implantar y garantizar un sistema educativo nacional de calidad</t>
  </si>
  <si>
    <t>2.1. Educación de calidad para todos y todas</t>
  </si>
  <si>
    <t>2.2. Salud y seguridad social integral</t>
  </si>
  <si>
    <t>2.2.2 Universalizar el aseguramiento en salud para garantizar el acceso a servicios de salud y reducir el gasto de bolsillo</t>
  </si>
  <si>
    <t>2.3. Igualdad de derechos y oportunidades</t>
  </si>
  <si>
    <t>2.3.3 Disminuir la pobreza mediante un efectivo y eficiente sistema de protección social, que tome en cuenta las necesidades y vulnerabilidades a lo largo del ciclo de vida</t>
  </si>
  <si>
    <t>2.5.1 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t>
  </si>
  <si>
    <t>2.5. Vivienda digna en entornos saludables</t>
  </si>
  <si>
    <t>3.5.3 Elevar la productividad, competitividad y sostenibilidad ambiental y financiera de las cadenas agroproductivas, a fin de contribuir a la seguridad alimentaria, aprovechar el potencial exportador y generar empleo e ingresos para la población rural</t>
  </si>
  <si>
    <t>4.1.1 Proteger y usar de forma sostenible los bienes y servicios de los ecosistemas, la bio-diversidad y el patrimonio natural de la nación, incluidos los recursos marinos</t>
  </si>
  <si>
    <t>4.1 Manejo sostenible del medio ambiente</t>
  </si>
  <si>
    <t>Presupuesto Asignado</t>
  </si>
  <si>
    <t>COD_PERIODO</t>
  </si>
  <si>
    <t>COD_CAPITULO</t>
  </si>
  <si>
    <t>COD_SUB_CAPITULO</t>
  </si>
  <si>
    <t>COD_PROGRAMA</t>
  </si>
  <si>
    <t>ID_PRODUCTO</t>
  </si>
  <si>
    <t>PRESASIG</t>
  </si>
  <si>
    <t>METAJ</t>
  </si>
  <si>
    <t>DES_UNIDAD_MEDIDA</t>
  </si>
  <si>
    <t>BENEFICIARIO</t>
  </si>
  <si>
    <t>OBJETIVOGENERAL</t>
  </si>
  <si>
    <t>OBJETIVOESPECIFICO</t>
  </si>
  <si>
    <t>NOM_TIPO_PRODUCTO</t>
  </si>
  <si>
    <t>COD_TIPO_PRODUCTO</t>
  </si>
  <si>
    <t>DES_PROGRAMA</t>
  </si>
  <si>
    <t>COD_EJE</t>
  </si>
  <si>
    <t>DESCRIPCION_PRODUCTOS</t>
  </si>
  <si>
    <t>2017</t>
  </si>
  <si>
    <t>11 - Elaboracion y Aprobacion de Leyes a Nivel del Senado Nacional</t>
  </si>
  <si>
    <t>3384 - Fiscalización del cumplimiento a la ejecución presupuestaria</t>
  </si>
  <si>
    <t>Número de informes de fiscalización elaborados</t>
  </si>
  <si>
    <t>Los ciudadanos Dominicanos</t>
  </si>
  <si>
    <t>Terminal</t>
  </si>
  <si>
    <t>T</t>
  </si>
  <si>
    <t>Elaboracion y Aprobacion de Leyes a Nivel del Senado Nacional</t>
  </si>
  <si>
    <t>Fiscalización del cumplimiento a la ejecución presupuestaria</t>
  </si>
  <si>
    <t>3385 - Rendición de cuentas del legislador a sus representados</t>
  </si>
  <si>
    <t>Número de rendición de cuenta, acorde a los establecido en la Constitución</t>
  </si>
  <si>
    <t>Rendición de cuentas del legislador a sus representados</t>
  </si>
  <si>
    <t>3387 - Divulgación y socialización de los alcances e implicaciones de las leyes</t>
  </si>
  <si>
    <t>Número de encuentros para conocer la constitución.</t>
  </si>
  <si>
    <t>Los ciudadanos dominicanos</t>
  </si>
  <si>
    <t>Divulgación y socialización de los alcances e implicaciones de las leyes.</t>
  </si>
  <si>
    <t>3383 - Aprobación de iniciativas legislativas</t>
  </si>
  <si>
    <t>Leyes aprobadas</t>
  </si>
  <si>
    <t>Elaborar las actas e Informes Legislativos, Rendición de Cuentas, Gacetas Oficiales y Sistema de información legislativa</t>
  </si>
  <si>
    <t>11 - Elaboracion y Aprobacion de Leyes a Nivel de Diputados</t>
  </si>
  <si>
    <t>3248 - Apoyo institucional al (PARLACEN)</t>
  </si>
  <si>
    <t>Gestiones Realizadas Regional e Internacionalmente</t>
  </si>
  <si>
    <t>Cámara de diputados de la República Dominicana</t>
  </si>
  <si>
    <t>Elaboracion y Aprobacion de Leyes a Nivel de Diputados</t>
  </si>
  <si>
    <t>Es el apoyo que le brinda la cámara de diputados de la Rep. Dominicana al parlamento centroamericano como miembro permanente</t>
  </si>
  <si>
    <t>3245 - Gestión legislativa</t>
  </si>
  <si>
    <t>Iniciativas Conocidas</t>
  </si>
  <si>
    <t>Ciudadanos/as</t>
  </si>
  <si>
    <t>Labores y sesiones desarrolladas por el pleno de la cámara de diputados y los trabajos de las comisiones permanentes de la institución; en la que deciden tomar en consideración las iniciativas legislativas (proyectos de ley, resoluciones, contratos, convenios, etc.); de manera que puedan ser conocidas y sancionadas. (Enviadas a comisión, rechazadas, aprobadas).</t>
  </si>
  <si>
    <t>16 - Promocion y Fomento de la Etica en el Sector Publico</t>
  </si>
  <si>
    <t>4709 - Fomento de la transparencia como componente educacional para el desarrollo del país</t>
  </si>
  <si>
    <t>Cantidad de actividades educativas desarrolladas</t>
  </si>
  <si>
    <t>Administración Pública</t>
  </si>
  <si>
    <t>Propiciar una cultura de ética y transparencia, para hacer más efectiva y_x000D_
confiable la administración pública de la República Dominicana.</t>
  </si>
  <si>
    <t>Gestionar la integración de los temas de transparencia en las actividades curriculares que desarrollen instituciones públicas educativas</t>
  </si>
  <si>
    <t>12 - Proteccion Social</t>
  </si>
  <si>
    <t>2889 - ADMINISTRACIÓN DE LA RED DE ABASTECIMIENTO SOCIAL -RAS-</t>
  </si>
  <si>
    <t>Cantidad de Comercios supervisados</t>
  </si>
  <si>
    <t>Comercios de la red de abastecimiento social</t>
  </si>
  <si>
    <t>Acompañar a las familias en situación de pobreza en su proceso de desarrollo integral, propiciando la creación de capacidades y el ejercicio de derechos a fin de aumentar  su capital humano, capital social y desarrollo económico.</t>
  </si>
  <si>
    <t>Seguimiento y control en el cumplimiento del manual de la RAS y de los servicios y productos ofrecidos a los beneficiarios tarjetahabientes por parte de los comercios de la red.</t>
  </si>
  <si>
    <t>18 - Coordinacion y Fomento de las Actividades Culturales</t>
  </si>
  <si>
    <t>3811 - CONOCIMIENTO Y ESTUDIO DE LA REALIDAD ARTESANAL</t>
  </si>
  <si>
    <t>visitas</t>
  </si>
  <si>
    <t>Artesanos Nacionales</t>
  </si>
  <si>
    <t>Coordinacion y Fomento de las Actividades Culturales</t>
  </si>
  <si>
    <t>DESARROLLAR UN AMPLIO PROCESO DE ESTUDIO Y CONOCIMIENTO DE LA REALIDAD ARTESANAL</t>
  </si>
  <si>
    <t>4883 - Incentivo a la matriculación y asistencia escolar de los integrantes de familias en pobreza extrema moderada</t>
  </si>
  <si>
    <t>Hogares</t>
  </si>
  <si>
    <t>Hogares en pobreza extrema y moderada según SIUBEN.</t>
  </si>
  <si>
    <t>El Prosoli entrega incentivos monetarios adicional a las familias que matriculan y aseguran al menos el 80% de la asistencia escolar de sus miembros entre 5 y 21 años. Los incentivos son diferenciados, para básica se entrega el Incentivo a la Asistencia Escolar (ILAE), desembolsa bimestralmente entre RD$600 y RD$1,200 según cantidad de estudiantes que tenga la familia. _x000D_
_x000D_
El Bono Escolar Estudiando Progreso (BEEP) está orientado a estudiantes del nivel medio; entrega entre 500 y 1,000 por cada estudiante, y es progresivo según el grado.</t>
  </si>
  <si>
    <t>4763 - COORDINACIÓN, SEGUIMIENTO E IMPLEMENTACIÓN DE POLÍTICAS Y NORMATIVAS SOBRE SISTEMAS DE INTEGRIDAD (SI)</t>
  </si>
  <si>
    <t>Cantidad de actividades de seguimiento</t>
  </si>
  <si>
    <t>El desarrollo de este proyecto procura articular la aplicación integral de los mecanismos de prevención y control de la corrupción administrativa que dispone la administración pública dominicana, así como identificar espacios de mejora para el eficaz logro de sus fines.</t>
  </si>
  <si>
    <t>4773 - CONFORMACIÓN Y MONITOREO DE LAS CEP</t>
  </si>
  <si>
    <t>Número de comisiones de ética existentes</t>
  </si>
  <si>
    <t>Se persigue lograr conformar comisiones de ética en la administración pública y a través del acompañamiento, capacitación y fortalecimiento facilitar la interacción de estos en la dinámica institucional para generar un ambiente de integridad en la administración pública.</t>
  </si>
  <si>
    <t>13 - Desarrollo Social Comunitario</t>
  </si>
  <si>
    <t>4894 - JORNADAS DE PREVENCIÓN DE ENFERMEDADES VECTORIALES EN COMUNIDADES VULNERABLES</t>
  </si>
  <si>
    <t>Familias Intervenidas</t>
  </si>
  <si>
    <t>Población General</t>
  </si>
  <si>
    <t>Promover las capacidades de respuestas  de las comunidades vulnerables a sus necesidades de desarrollo mediante el aumento de capacidades de los ciudadanos en situaciones de vulnerabilidad</t>
  </si>
  <si>
    <t>MEJORAR LA CAPACIDADES DE RESPUESTAS A LAS ENFERMEDADES DE TRASMISIÓN POR VECTORES, DESDE LAS COMUNIDADES VULNERABLES A TRAVÉS DE JORNADAS DE EDUCACIÓN PARA LA PREVENCIÓN Y JORNADA DE FURMIGACION</t>
  </si>
  <si>
    <t>4895 - FORMACIÓN VOCACIONAL EN COMUNIDADES VULNERABLES.</t>
  </si>
  <si>
    <t>Personas Capacitadas</t>
  </si>
  <si>
    <t>Población Comunidades Vulnerables</t>
  </si>
  <si>
    <t>DOTAR DE CAPACIDADES DE FORMACIÓN TÉCNICA, CON EL OBJETIVO DE BRINDAR OPORTUNIDADES DE INTRODUCIRSE EN EL MUNDO  LABORAL, A TRAVÉS DE LA CAPACITACIÓN COMO MICRO EMPRESARIOS.</t>
  </si>
  <si>
    <t>4790 - PRODUCCIÓN, REVISIÓN Y DIFUSIÓN DE CONTENIDOS DIDÁCTICOS SOBRE TEMAS DIGEIG.</t>
  </si>
  <si>
    <t>Cantidad de materiales didácticos publicados por temática en forma física o digital</t>
  </si>
  <si>
    <t>Este proyecto busca la producción de materiales de calidad sobre temas DIGEIG para su correspondiente difusión en los medios Web y de comunicación.</t>
  </si>
  <si>
    <t>4822 - COORDINACIÓN Y APOYO A LAS TEMÁTICAS SUSTANTIVAS Y DE CONTROL INTERNO.</t>
  </si>
  <si>
    <t>Cantidad de actividades coordinadas y ejecutadas</t>
  </si>
  <si>
    <t>Supervisar la debida ejecución de todas las actividades de coordinación institucional.</t>
  </si>
  <si>
    <t>4900 - Verificación de Corresponsabilidades en Salud</t>
  </si>
  <si>
    <t>Miembros de familias</t>
  </si>
  <si>
    <t>Miembros de familias en pobreza extrema y moderada</t>
  </si>
  <si>
    <t>Acompañar a las familias en situación de pobreza en su proceso de desarrollo integral, propiciando la creación de capacidades y el ejercicio de derechos a fin de aumentar  su capital humano, capital social y desarrollo económico a nivel nacional._x000D_
b) Matriculación y asistencia escolar mayor al 80% de los hogares con miembros en edad escolar y que reciben ILAE y BEEP.</t>
  </si>
  <si>
    <t>4821 - INVESTIGACIÓN Y RETROALIMENTACIÓN DE DENUNCIAS  SOBRE SUPUESTAS VIOLACIONES EN PERJUICIO DEL ESTADO,  LA SOCIEDAD DOMINICANA O LOS SERVIDORES PÚBLICOS.</t>
  </si>
  <si>
    <t>Cantidad de denuncias canalizadas</t>
  </si>
  <si>
    <t>Administración Pública y ciudadanía en general</t>
  </si>
  <si>
    <t>Disponer de herramientas y mecanismos que permitan llevar a cabo de manera efectiva y oportuna, las investigaciones sobre denuncias recibidas.</t>
  </si>
  <si>
    <t>4748 - FOMENTO DE LA PUBLICACIÓN DE DATOS ABIERTOS.</t>
  </si>
  <si>
    <t>Cantidad de datos en formato abierto publicados</t>
  </si>
  <si>
    <t>Afianzar la cultura de publicación de los datos en formato abierto con miras a llevar la transparencia a otro nivel, donde intervenga el sector privado, con miras a promover aplicaciones para mejorar la entrega de los servicios públicos.</t>
  </si>
  <si>
    <t>3810 - FORMACIÓN Y CAPACITACIÓN DEL SECTOR ARTESANAL</t>
  </si>
  <si>
    <t>Capacitaciones</t>
  </si>
  <si>
    <t>Artesanos nacionales</t>
  </si>
  <si>
    <t>FOMENTAR E IMPULSAR LA FORMACIÓN, CAPACITACION Y ORGANIZACIÓN DE LOS ARTESANOS.</t>
  </si>
  <si>
    <t>4789 - FORTALECIMIENTO DE LA COMUNICACIÓN EXTERNA.</t>
  </si>
  <si>
    <t>Nivel de conocimiento de la ciudadanía contactada sobre los avances de la gestión pública en los temas de la DIGEIG</t>
  </si>
  <si>
    <t>Este proyecto persigue que la  comunicación externa sea  vista y articulada desde un escenario y concepto _x000D_
global-integral.</t>
  </si>
  <si>
    <t>4892 - Empleabilidad de miembros de familias participantes en Progresando con Solidaridad</t>
  </si>
  <si>
    <t>Aborda un conjunto de acciones dirigidas a impulsar el desarrollo y empoderamiento económico de las familias que atiende Progresando con Solidaridad mediante: _x000D_
- Capacitación técnico vocacional de las mujeres, jóvenes y  personas adultas para que tengan oportunidades de acceso al empleo o de emprender un negocio propio con las habilidades y destrezas adquiridas. _x000D_
- Creación o identificación de oportunidades para la generación de ingresos con el fin de sostener la familia (por cuenta propia o empleo). _x000D_
-Vinculación a programas de pasantía para fomentar la inserción laboral en puestos de trabajo._x000D_
-  Fomenta el acceso a microcrédito y cooperativas para el desarrollo de los micro negocios.</t>
  </si>
  <si>
    <t>4889 - Acompañamiento socioeducativo familiar para su desarrollo integral.</t>
  </si>
  <si>
    <t>Familias</t>
  </si>
  <si>
    <t>Familias en pobreza extrema y moderada</t>
  </si>
  <si>
    <t>Las familias reciben acompañamiento socioeducativo que promueve el empoderamiento individual y colectivo, favoreciendo su proceso de desarrollo integral. El acompañamiento es realizado a través de Visitas Domiciliarias que se realizan mediante siete líneas de acción o componentes que cubren las dimensiones de desarrollo: _x000D_
a) Identificación: El programa Progresando con Solidaridad promueve en las familias la capacidad para ejercer derechos básicos, apoya la identificación o registro de los niños, niñas, adolescentes y personas adultas que estén sin declarar o sin cédula. El derecho a un nombre y a una nacionalidad, concretado en los documentos de identificación personal, facilita el disfrute de otros derechos como la educación, la salud y la vinculación familiar y social._x000D_
b) Salud Integral: orientaciones y acciones encaminadas a prevenir enfermedades en los integrantes de las familias, impulsar el acceso de las embarazadas y los niños menores de 5 años a que accedan a los controles de salud y cumplan con el programa de inmunización. _x000D_
c) Educación: promueve que todos los miembros en edad escolar estén matriculados en la educación formal y accedan_x000D_
d) Seguridad Alimentaria, Nutrición y Generación de Ingresos:  promueve la seguridad alimentaria y la nutrición a través de: _x000D_
- Capacitación en Nutrición Sana._x000D_
- Vinculación a proyectos agropecuarios para autoconsumo y venta. _x000D_
- También se apoya la instalación de unidades de Lombricarios colectivos para la producción de abono orgánico. _x000D_
e) Formación Humana y Conciencia Ciudadana: que las familias beneficiarias tengan mayor formación en valores humanos, conciencia de sus derechos y deberes ciudadanos para contribuir a la construcción de una cultura de paz y progreso. Para tales fines, genera capacidades para las relaciones armónicas entre integrantes de la familia, la resolución pacífica de conflictos, la participación en organizaciones, iniciativas y grupos de incidencia comunitaria, así como en actividades culturales, deportivas y recreativas que favorezcan la salud física y mental. Asimismo, la participación en espacios para la recreación y la expresión artística y cultural, la formación en valores positivos, la erradicación de violencia intrafamiliar y las prácticas de actitudes favorables a la inclusión de personas con capacidades diferentes y envejecientes_x000D_
f) Habitabilidad y Protección del Medio Ambiente: Promueve que a través del ahorro personal y el apoyo estatal,   las familias habiten en viviendas dignas con dos habitaciones, pisos de cemento, sistema sanitario y acceso a agua potable. De igual forma, las familias se comprometen con el programa a ahorrar energía eléctrica, agua,  a reciclar desechos y a asegurar entornos libres de basura en su hábitat._x000D_
g) Acceso a las TICs: Busca reducir la brecha digital en las familias participantes en el programa a través de la capacitación en alfabetización y cursos sobre TIC mediante los Centros Tecnológicos Comunitarios (CTC).</t>
  </si>
  <si>
    <t>13 - Atencion Prevencion de Desatres</t>
  </si>
  <si>
    <t>3173 - FORTALECIMIENTO DE LAS CAPACIDADES NACIONALES PARA LA GESTIÓN INTEGRAL DEL RIESGO DE DESASTRES</t>
  </si>
  <si>
    <t>% IMPLEMENTACIÓN DEL PLAN DE CAPACITACIÓN</t>
  </si>
  <si>
    <t>Población vulnerable a riesgos por desastres naturales</t>
  </si>
  <si>
    <t>Atencion Prevencion de Desatres</t>
  </si>
  <si>
    <t>IMPLEMENTACION DEL PLAN DE CAPACITACION A TRAVES DE LA ESCUELA NACIONAL DE GESTION DE RIESGO. CURSOS DE PREPARACION PARA RESPUESTAS Y CURSOS DE ADMNISTRACION DESASTRES.</t>
  </si>
  <si>
    <t>3460 - ASESORÍA TÉCNICA PARA EL DESARROLLO SOCIAL DE LA ZF</t>
  </si>
  <si>
    <t>Organizaciones Asistidas</t>
  </si>
  <si>
    <t>Toda la Población de la ZF</t>
  </si>
  <si>
    <t>APOYO TÉCNICO BRINDADO PARA EL DESARROLLO DE LA ZF A INSTITUCIONES GUBERNAMENTALES, ORGANIZACIONES LOCALES, EMPRESARIALES Y AGENCIAS DE COOPERACIÓN INTERNACIONAL A TRAVÉS DE ACOMPAÑAMIENTOS Y ASESORIAS COMPLETADAS.</t>
  </si>
  <si>
    <t>4710 - AFIANZAMIENTO DEL CUMPLIMIENTO DE LA LEY NO. 200- 04 DE LIBRE ACCESO A LA INFORMACIÓN PÚBLICA EN TODA LA ADMINISTRACIÓN PÚBLICA.</t>
  </si>
  <si>
    <t>Cantidad de informaciones entregadas</t>
  </si>
  <si>
    <t>Este programa busca promover y divulgar el tema de la transparencia, a través del sistema educativo público y privado, además de jornadas directas con representantes de la Sociedad Civil.</t>
  </si>
  <si>
    <t>15 - Reduccion y Control de uso de Drogas</t>
  </si>
  <si>
    <t>3145 - Capacitación de cursos, talleres, seminarios y conversatorios en prevención del uso indebido de las drogas, en el ámbito comunitario, (Departamento de Prevención Comunitaria).</t>
  </si>
  <si>
    <t>Cantidad de personas capacitadas por mes.</t>
  </si>
  <si>
    <t>Clubes, Junta de Vecinos e Iglesias</t>
  </si>
  <si>
    <t>1.2.2 Construir un clima de seguridad ciudadana basado en el combate a las múltiples causas que originan la delincuencia, la violencia en la convivencia social y el crimen organizado, mediante la articulación eficiente de las políticas de prevención, persecución y sanción</t>
  </si>
  <si>
    <t>Asegurar la oportuna intervención de cada paciente involucrado en drogadicción, a fin de que sea referido a unos de los Centros de atencion con el objetivo de que tenga las mejores condiciones de seguir su rehabilitación</t>
  </si>
  <si>
    <t>Capacitación de cursos, talleres, seminarios y conversatorios en prevención del uso indebido de las drogas, en el ámbito comunitario, (Departamento de Prevención Comunitaria).</t>
  </si>
  <si>
    <t>3149 - Conversatorios, talleres, concursos deportivos, seminarios y festivales deportivos y recreativos en prevención del uso indebido de las drogas (Departamento de Prevención en el Deporte)</t>
  </si>
  <si>
    <t>Cantidad de participantes por mes.</t>
  </si>
  <si>
    <t>Atletas y/o Deportistas</t>
  </si>
  <si>
    <t>Conversatorios, talleres, concursos deportivos, seminarios y festivales deportivos y recreativos en prevención del uso indebido de las drogas (Departamento de Prevención en el Deporte)</t>
  </si>
  <si>
    <t>4781 - FORTALECIMIENTO PROGRAMA DE VALORES Y PRINCIPIOS QUE FOMENTEN LA ÉTICA E INTEGRIDAD  EN EL ESTADO.</t>
  </si>
  <si>
    <t>Cantidad de actividades realizadas con instituciones académicas</t>
  </si>
  <si>
    <t>Se procura contribuir para que se establezca la Ética y la integridad como marca-país, a través de una campaña permanente de promoción de valores, que rescate y dignifique al verdadero dominicano.</t>
  </si>
  <si>
    <t>4786 - COORDINACIÓN DE PROGRAMAS DE CAPACITACIÓN SOBRE ÉTICA E INTEGRIDAD CON EL MAP/INAP.</t>
  </si>
  <si>
    <t>Cantidad de servidores públicos capacitados por institución</t>
  </si>
  <si>
    <t>Se procura tener servidores públicos más comprometidos con la ética e integridad.</t>
  </si>
  <si>
    <t>3147 - Capacitación de talleres, servicio social estudiantil, conversatorios, formación de agentes multiplicadores, seminario, diplomados en prevención del uso indebido de las drogas. (Departamento de Prevención Integral).</t>
  </si>
  <si>
    <t>Cantidad de personas sensibilizadas por mes.</t>
  </si>
  <si>
    <t>Estudiantes de Escuelas y Colegios</t>
  </si>
  <si>
    <t>Capacitación de talleres, servicio social estudiantil, conversatorios, formación de agentes multiplicadores, seminario, diplomados en prevención del uso indebido de las drogas. (Departamento de Prevención Integral).</t>
  </si>
  <si>
    <t>5171 - Verificación de Corresponsabilidades en Educación</t>
  </si>
  <si>
    <t>Miembros de familias estudiantes</t>
  </si>
  <si>
    <t>Acompañar a las familias en situación de pobreza en su proceso de desarrollo integral, propiciando la creación de capacidades y el ejercicio de derechos a fin de aumentar  su capital humano, capital social y desarrollo económico a nivel nacional.</t>
  </si>
  <si>
    <t>4893 - CONSTRUCCIÓN  Y REPARACIÓN  DE EDIFICACIONES COMUNITARIAS</t>
  </si>
  <si>
    <t>Metros cuadrados de construcción y /o reparación</t>
  </si>
  <si>
    <t>Comunidades Rurales</t>
  </si>
  <si>
    <t>DOTAR DE ESPACIOS DE INTERACCIÓN SOCIAL EN COMUNIDADES VULNERABLES QUE NO CUENTAN CON ESPACIOS DE RECREACIÓN Y/O DE ARTICULACIÓN</t>
  </si>
  <si>
    <t>4740 - DESARROLLO DE LA CULTURA DE GOBIERNO ABIERTO</t>
  </si>
  <si>
    <t>Cantidad de actividades realizadas con Gobierno y Sociedad Civil</t>
  </si>
  <si>
    <t>Desarrollar en las instituciones del Estado Dominicano una cultura de promoción de las políticas de Gobierno Abierto, que incluya mejorar la participación y colaboración de la ciudadanía frente a la Administración.</t>
  </si>
  <si>
    <t>14 - Asistencia Social Integral</t>
  </si>
  <si>
    <t>2921 - ATENCION PSICOLOGICA AL ADULTO MAYOR</t>
  </si>
  <si>
    <t>Cantidad de adultos mayores atendidos</t>
  </si>
  <si>
    <t>Adultos Mayores beneficiados</t>
  </si>
  <si>
    <t>Asistencia Social Integral</t>
  </si>
  <si>
    <t>ATENDER PSICOLOGICAMENTE A LOS ADULTOS MAYORES QUE LO REQUIERAN</t>
  </si>
  <si>
    <t>2929 - PREVENCIÓN DE ENFERMEDADES</t>
  </si>
  <si>
    <t>Viviendas fumigadas</t>
  </si>
  <si>
    <t>Residentes en zonas vulnerable</t>
  </si>
  <si>
    <t>PREVENCIÓN DE ENFERMEDADES A TRAVÉS DE FUMIGACION DE VIVIENDAS A FAMILIAS DE BAJOS RECURSOS</t>
  </si>
  <si>
    <t>2930 - SANEAMIENTO DE DESAGÜES Y DRENAJE CLOACAL</t>
  </si>
  <si>
    <t>Intervenciones Realizadas</t>
  </si>
  <si>
    <t>Familias ubicadas barrios carenciados</t>
  </si>
  <si>
    <t>CONSTRUCCIÓN Y LIMPIEZA DE LETRINAS, SÉPTICOS, FILTRANTES, COLECTORES Y CAÑADAS</t>
  </si>
  <si>
    <t>2863 - SERVICIOS DE ATENCIÓN DE SALUD COMUNITARIA - (PASP)</t>
  </si>
  <si>
    <t>Pacientes</t>
  </si>
  <si>
    <t>Personas de escasos recursos económicos</t>
  </si>
  <si>
    <t xml:space="preserve">2.2.1 Garantizar el derecho de la población al acceso a un modelo de atención integral, con calidad y calidez, que privilegie la promoción de la salud y la prevención de la enfermedad, mediante la consolidación del Sistema Nacional de Salud </t>
  </si>
  <si>
    <t>CONSISTE EN ATENCIONES MEDICAS BRINDADAS DESDE NUESTRO CENTRO DE ATENCION PRIMARIA, A NIVEL NACIONAL MEDIANTE OPERATIVOS MEDICOS Y APORTES ECONOMICOS PARA PROCEDIMIENTOS MEDICOS DE ALTO COSTO.</t>
  </si>
  <si>
    <t>2912 - POBLACIÓN POBRE DEL SIUBEN EN PROGRAMAS</t>
  </si>
  <si>
    <t>Hogares pobres</t>
  </si>
  <si>
    <t>Hogares pobres del SIUBEN</t>
  </si>
  <si>
    <t>CANTIDAD DE HOGARES PARA LOS PROGRAMAS SOCIALES</t>
  </si>
  <si>
    <t>2910 - HOGARES POBRES  ENTREVISTADOS POR SIUBEN</t>
  </si>
  <si>
    <t>hogares pobres entrevistados</t>
  </si>
  <si>
    <t>HOGARES ENTREVISTADOS PARA INCORPORAR A LA BASE DE DATOS</t>
  </si>
  <si>
    <t>2898 - GESTIÓN Y ENTREGA DE MEDIO DE PAGO PARA EL CONSUMO DE LOS SUBSIDIOS</t>
  </si>
  <si>
    <t>Tarjetas entregadas</t>
  </si>
  <si>
    <t>Beneficiario tarjetahabiente</t>
  </si>
  <si>
    <t>ENTREGA DE TARJETAS, LOGISTICA Y SUPERVICION DE OPERATIVOS</t>
  </si>
  <si>
    <t>2890 - VENTAS DE RACIONES DE COMIDAS COCIDAS EN COMEDORES FIJOS</t>
  </si>
  <si>
    <t>Raciones cocidas</t>
  </si>
  <si>
    <t>Personas de escasos recursos</t>
  </si>
  <si>
    <t>CONSISTE EN LA VENTA DE CRACIONES DE COMIDA COCIDA SUBCIDIADA A PERSONAS DE ESCASOS RECURSOS EN LOS COMEDORES FIJOS A NIVEL NACIONAL</t>
  </si>
  <si>
    <t>2894 - ENTREGA DE COMIDA CRUDA "COMBOS 5/1"  A INSTITUCIONES.</t>
  </si>
  <si>
    <t>"Combos 5/1" entregados</t>
  </si>
  <si>
    <t>CONCISTE EN LA VENTA DE COMIDA CRUDA A INSTITUCIONES PUBLICAS.</t>
  </si>
  <si>
    <t>2914 - SERVICIOS DE ASISTENCIA SOCIAL A LA COMUNIDAD - (PASP)</t>
  </si>
  <si>
    <t>Personas Asistidas Socialmente</t>
  </si>
  <si>
    <t>CONSISTE EN LA ENTREGA DE MATERIALES DE CONSTRUCCIÓN (ZINC, BAJANTES Y ENLATES), ENSERES DEL HOGAR Y JUGUETES A PERSONAS DE ESCASOS RECURSOS ECONÓMICOS</t>
  </si>
  <si>
    <t>2915 - ASISTENCIA SOCIAL A FAMILIAS POR MEDIO DE RACIONES ALIMENTICIAS U ÓRDENES DE COMPRA</t>
  </si>
  <si>
    <t>Raciones u ordenes entregadas</t>
  </si>
  <si>
    <t>Familia de escasos recursos</t>
  </si>
  <si>
    <t>ENTREGA DE DE RACIONES ALIMENTICIAS U ORDENES DE COMPRA A FAMILIAS DE ESCASOS RECURSOS</t>
  </si>
  <si>
    <t>2917 - ENTREGA DE RACIONES ALIMENTICIAS Y SUPLEMENTOS</t>
  </si>
  <si>
    <t>Adultos Mayores</t>
  </si>
  <si>
    <t>ENTREGA DE RACIONES DE ALIMENTOS A LOS ADULTOS MAYORES (COMIDA CRUDA Y LECHE)</t>
  </si>
  <si>
    <t>2918 - ORIENTACIÓN  LEGAL AL ADULTO MAYOR</t>
  </si>
  <si>
    <t>Cantidad de adultos mayores orientados</t>
  </si>
  <si>
    <t>SE ORIENTA A LOS ADULTOS MAYORES QUE SE ENCUENTREN PASANDO POR PROBLEMAS LEGALES</t>
  </si>
  <si>
    <t>2873 - ASISTENCIA SOCIAL FOCALIZADAS A FAMILIAS DE BAJOS RECURSOS</t>
  </si>
  <si>
    <t>Familias e instituciones favorecidas</t>
  </si>
  <si>
    <t>Familias de escasos recursos</t>
  </si>
  <si>
    <t>ENSERES DEL HOGAR, ELECTRODOMÉSTICOS, CANASTILLA, ÚTILES DEPORTIVOS</t>
  </si>
  <si>
    <t>2891 - JORNADAS DE CONCIENTIZACIÓN  EN LA PRESERVACIÓN DEL MEDIO AMBIENTE</t>
  </si>
  <si>
    <t>Familias concientizadas</t>
  </si>
  <si>
    <t>familias en condicion de pobreza  moderada y pobreza extrema</t>
  </si>
  <si>
    <t>SE MOTIVA A LOS MIEMBROS DE FAMILIAS BENEFICIARIAS AL CUIDADO Y PRESERVACIÓN DEL MEDIO AMBIENTE A TRAVES DE CHARLAS Y ORIENTACIONES</t>
  </si>
  <si>
    <t>2892 - VENTAS DE RACIONES DE COMIDA COCIDAS EN COCINAS MÓVILES</t>
  </si>
  <si>
    <t>CONSISTE EN LA VENTA DE RACIONES DE COMIDA COCIDA SUBSIDIADA A PERSONAS DE ESCASOS RECURSOS EN COCINAS MOVILES A NIVEL NACIONAL.</t>
  </si>
  <si>
    <t>2895 - DONACIONES DE COMIDA CRUDA "COMBOS 5/1"</t>
  </si>
  <si>
    <t>CONSISTE EN LA DONACION DE COMBOS DE COMIDA CRUDA A PERSONAS DE ESCASOS RECURSOS Y A INSTITUCIONES SIN FINES DE LUCRO.</t>
  </si>
  <si>
    <t>2899 - ENTREGA DE RACIONES ALIMENTICIAS CRUDAS A DIVERSAS INSTITUCIONES (PASP)</t>
  </si>
  <si>
    <t>Raciones Entregadas</t>
  </si>
  <si>
    <t>Instituciones sin fines de lucro y personas escasos recursos</t>
  </si>
  <si>
    <t>CONSISTE EN LA ENTREGA DE RACIONES ALIMENTICIAS CRUDAS, CAJAS NAVIDEÑAS Y FUNDAS REFORZADAS QUE CONTIENNE PRODUCTOS DE LA CANASTA BÁSICA FAMLIAR PARA SER DISTRIBUIDAS A PERSONAS DE ESCASOS RECURSOS ECONÓMICOS</t>
  </si>
  <si>
    <t>2920 - ALOJAMIENTO ADULTOS MAYORES EN CENTROS GERIÁTRICOS DIURNOS Y PERMANENTES</t>
  </si>
  <si>
    <t>Cantidad de adultos mayores alojados en los centros geriátricos</t>
  </si>
  <si>
    <t>ALOJAR  A LOS ADULTOS MAYORES QUE NO TIENEN DONDE VIVIR O QUE NO TIENE DONDE PASARSE EL DIA, PORQUE SU HIJOS TRABAJAN</t>
  </si>
  <si>
    <t>3146 - Capacitación de cursos, talleres, seminarios  y charlas en prevención del uso indebido de las drogas, en el área laboral.  (Departamento de Prevención en el Área Laboral).</t>
  </si>
  <si>
    <t>Cantidad de Participantes por mes.</t>
  </si>
  <si>
    <t>Empleados Publicos y Privados</t>
  </si>
  <si>
    <t>Capacitación de cursos, talleres, seminarios  y charlas en prevención del uso indebido de las drogas, en el área laboral.  (Departamento de Prevención en el Área Laboral).</t>
  </si>
  <si>
    <t>11 - Control Fiscal</t>
  </si>
  <si>
    <t>2960 - ASESORÍAS A LAS ENTIDADES GUBERNAMENTALES EN  GESTIÓN DE RIESGO Y CONTROL INTERNO.</t>
  </si>
  <si>
    <t>Instituciones Asesoradas</t>
  </si>
  <si>
    <t>Instituciones dentro del ambito de la Ley 110-07</t>
  </si>
  <si>
    <t>Asegurar el cumplimiento de las normas vigentes fortaleciendo las instituciones en conocimientos en Gestión de Riesgo y Control Interno.</t>
  </si>
  <si>
    <t>ESTE PRODUCTO TIENE COMO PILAR AMPLIAR EL RADIO DE ACCIÓN DE LA CONTRALORÍA GENERAL DE LA REPÚBLICA, NO SÓLO CON LA TRASFORMACIÓN DEL_x000D_
NUEVO ENFOQUE, SINO LLEGANDO A MÁS INSTITUCIONES TANTO PARA REALIZAR AUDITORÍAS INTEGRALES COMO COLABORAR EN LA IMPLANTACIÓN DE LAS_x000D_
NORMAS DE CONTROL INTERNO.</t>
  </si>
  <si>
    <t>3070 - FORTALECIMIENTO DE LAS COMPETENCIAS LABORALES</t>
  </si>
  <si>
    <t>Familias Beneficiadas</t>
  </si>
  <si>
    <t>Ciudadanos en condiciones de pobreza extrema</t>
  </si>
  <si>
    <t>BECAS A BACHILLERES PARA CURSOS TÉCNICOS TALES COMO: INFORMÁTICA, BELLEZA, DISEÑO DE MODAS, ENTRE OTROS</t>
  </si>
  <si>
    <t>12 - Servicio Integral de Emergencias</t>
  </si>
  <si>
    <t>3166 - ATENCIÓN DE EMERGENCIA Y SEGURIDAD 911 EN EL GRAN SANTO DOMINGO, HAINA y SAN CRISTOBAL (CENTRO)</t>
  </si>
  <si>
    <t>% de respuesta a emergencias</t>
  </si>
  <si>
    <t>Toda la población Gran Santo Domingo, Haina y SC.</t>
  </si>
  <si>
    <t>Brindar un servicio de respuesta y seguridad a emergencia, de forma integral y efectiva a las personas de las comunidades de la zona sur (San Cristóbal y Haina), zona norte (Santiago y Puerto Plata) de la República Dominicana,</t>
  </si>
  <si>
    <t>EVENTOS DE EMERGENCIAS ATENDIDOS A TRAVES DEL SISTEMA 9-1-1. ASISTENCIAS PROPORCIONADAS A EVENTOS DE EMERGENCIAS A TRAVÉS DEL SISTEMA 9-1-1</t>
  </si>
  <si>
    <t>3169 - HABILITACIÓN DEL SISTEMA NACIONAL DE EMERGENCIA Y SEGURIDAD 9-1-1 EN LA REPÚBLICA DOMINICANA</t>
  </si>
  <si>
    <t>Población Region Norte y Sur</t>
  </si>
  <si>
    <t>EL SISTEMA NACIONAL DE EMERGENCIA Y SEGURIDAD 9-1-1 CONSISTE EN LA INTEGRACIÓN EN UN PUNTO ÚNICO DE CONTACTO Y COORDINACIÓN ENTRE LAS INSTITUCIONES DE LA REPÚBLICA DOMINICANA, DESTINADAS A EJECUTAR ACCIONES DE AUXILIO Y DE RESPUESTA ANTE LOS DIFERENTES TIPOS DE EMERGENCIAS, DE MANERA EFECTIVA LAS 24 HORAS, TODOS LOS DÍAS DEL AÑO. EL MIAMO ESTÁ CONCEPTUALIZADO PARA OPERAR BAJO EL NÚMERO ÚNICO 9-1-1, PERMITIENDO EN PRIMERA ETAPA COBERTURA AL DISTRITO NACIONAL Y LAS PROVINCIA DE SANTO DOMINGO Y POSTERIORMENTE Y DE MANERA GRADUAL, CUBRIRÁ TODO EL TERRITORIO NACIONAL. SU ESTRUCTURA CUENTA CON NORMAS Y ESTÁNDARES INTERNACIONALES DE GESTIÓN DE EMERGENCIAS, EQUIPAMIENTO, EQUIPOS Y VEHÍCULOS NECESARIOS, RECURSOS HUMANOS ESPECIALIZADOS Y LA INTEROPERABILIDAD DE ORGANISMOS ASOCIADOS A LA SEGURIDAD Y SALUD PÚBLICA, PARA GARANTIZAR UNA RESPUESTA EFECTIVA Y OPORTUNA AL USUARIO.</t>
  </si>
  <si>
    <t>3151 - DIPLOMADO  EN PREVENCION DE DROGAS, DERECHO Y SEGURIDAD CIUDADANA.</t>
  </si>
  <si>
    <t>Poblacion en general</t>
  </si>
  <si>
    <t>DIPLOMADO  EN PREVENCION DE DROGAS, DERECHO Y SEGURIDAD CIUDADANA.</t>
  </si>
  <si>
    <t>2927 - ASISTENCIA SOCIAL A PERSONAS A TRAVÉS DE SOLUCIONES MEDICAS</t>
  </si>
  <si>
    <t>Personas Asistidas</t>
  </si>
  <si>
    <t>Personas con salud vulnerable</t>
  </si>
  <si>
    <t>AYUDA MEDICINALES Y PROCEDIMIENTOS MEDICOS</t>
  </si>
  <si>
    <t>2963 - AUDITORÍAS  INTEGRALES A LAS INSTITUCIONES GUBERNAMENTALES A FIN DE ASEGURAR EL CUMPLIMIENTO DE LAS NORMAS VIGENTES.</t>
  </si>
  <si>
    <t>% de contratos aprobados / solicitados antes de las 72 horas</t>
  </si>
  <si>
    <t>Instituciones dentro del ámbito de la ley 10-07</t>
  </si>
  <si>
    <t>ESTE PRODUCTO TIENE COMO PILAR AMPLIAR EL RADIO DE ACCIÓN DE LA CONTRALORÍA GENERAL DE LA REPÚBLICA, NO SÓLO CON LA TRASFORMACIÓN DEL_x000D_
NUEVO ENFOQUE, SINO LLEGANDO A MÁS INSTITUCIONES TANTO PARA REALIZAR AUDITORÍAS INTEGRALES COMO COLABORAR EN LA IMPLANTACIÓN DE LAS_x000D_
NORMAS DE CONTROL INTERNO</t>
  </si>
  <si>
    <t>2923 - AYUDA ECONÓMICA AL ADULTO MAYOR</t>
  </si>
  <si>
    <t>Cantidad de adultos mayores que recibe la ayuda</t>
  </si>
  <si>
    <t>ENTREGA DE RD$ A LOS ADULTOS MAYORES, PARA QUE PUEDAN CUBRIR SUS GASTOS</t>
  </si>
  <si>
    <t>14 - Fomento del Sector Inmobiliario del Estado</t>
  </si>
  <si>
    <t>3172 - TITULACIÓN DE TERRENOS DEL ESTADO</t>
  </si>
  <si>
    <t>Certificados de títulos emtidos</t>
  </si>
  <si>
    <t>Campesinos y parceleros en terrenos del estado</t>
  </si>
  <si>
    <t>Fomento del Sector Inmobiliario del Estado</t>
  </si>
  <si>
    <t>DOTAR DE TITULOS DE PROPIEDAD A AQUELLAS PERSONAS EN OCUPACION DE PREDIOS Y TERRENOS DEL ESTADO POR ASENTAMIENTOS AGRICOLAS, ETC.</t>
  </si>
  <si>
    <t>2964 - APROBACIÓN CONTRATOS Y ORDENES DE PAGOS SEGÚN LAS NORMATIVAS VIGENTES.</t>
  </si>
  <si>
    <t>% de contratos aprobados / solicitudes antes de 72 horas</t>
  </si>
  <si>
    <t>Ciudadanos clientes e instituciones del estado</t>
  </si>
  <si>
    <t>ESTE PRODUCTO TIENE COMO MISIÓN LLEVAR A LA INSTITUCIÓN A UN ESTADO DE OPERACIONES SISTEMATIZADAS, QUE RESPONDAN A DAR RESPUESTAS_x000D_
EFECTIVAS A LOS RESULTADOS ESPERADOS POR NUESTRO GRUPO DE INTERÉS, FORTALECIENDO LA DISCIPLINA DE RENDICIÓN DE CUENTAS DE NUESTROS_x000D_
COLABORADORES A TRAVÉS DEL INVOLUCRAMIENTO DE CADA UNO Y LA DEFINICIÓN DE INDICADORES DE GESTIÓN, ASÍ COMO LA CREACIÓN DE UNA CULTURA_x000D_
DE EVALUACIÓN POR RESULTADOS.</t>
  </si>
  <si>
    <t>3042 - CONSTRUCCIÓN CAMINO VECINAL CRUCE DE HABANERO</t>
  </si>
  <si>
    <t>Kilometros</t>
  </si>
  <si>
    <t>Pobladores de la comunidad de habanero</t>
  </si>
  <si>
    <t>CONSTRUCCION DE 3.5 KM CRUCE DE HABANERO EN EL MUNICIPO DE CABRAL, BARAHONA</t>
  </si>
  <si>
    <t>2925 - ATENCIÓN DIRECTA AL ADULTO MAYOR CON ENTREGA DE MEDICAMENTOS</t>
  </si>
  <si>
    <t>Cantidad de adultos mayores que reciben medicamentos</t>
  </si>
  <si>
    <t>ENTREGA DE MEDICAMENTOS A LOS ADULTOS MAYORES DE ESCASOS RECURSOS</t>
  </si>
  <si>
    <t>3072 - CONSTRUCCIÓN Y REPARACIÓN DE INFRAESTRUCTURA</t>
  </si>
  <si>
    <t>OBRAS DE MENOR CUANTÍA, REPARACIONES DE VIVIENDAS, MEJORA DE SERVICIOS SANITARIOS, DONACIONES DE MATERIALES DE CONSTRUCCIÓN, CAMBIO DE PISO DE TIERRA POR PISO DE CEMENTO, ENTRE OTROS</t>
  </si>
  <si>
    <t>3429 - CONSTRUCCIÓN DE DRENAJES</t>
  </si>
  <si>
    <t>Kilómetros construidos</t>
  </si>
  <si>
    <t>Población Rural de la ZF</t>
  </si>
  <si>
    <t>DISMINUCIÓN DE PERDIDA DE COSECHAS A TRAVÉS DE LA CONSTRUCCIÓN DE DRENAJES EN PARCELAS AGRÍCOLAS</t>
  </si>
  <si>
    <t>2928 - CONSTRUCCIÓN Y REPARACIÓN DE OBRAS DE INFRAESTRUCTURAS BARRIALES</t>
  </si>
  <si>
    <t>Infraestructuras Sociales realizadas</t>
  </si>
  <si>
    <t>Familias humildes de Barrios populares</t>
  </si>
  <si>
    <t>CONSTRUCCIÓN Y REPARACIÓN DE IGLESIAS, VIVIENDAS, PUENTES O BADÉN, MULTIUSO, CANCHAS Y PARQUES.</t>
  </si>
  <si>
    <t>3171 - DESARROLLO DEL MERCADO HIPOTECARIO Y FIDUCIARIO</t>
  </si>
  <si>
    <t>Cantidad de Viviendas Adjudicadas</t>
  </si>
  <si>
    <t>Dominicanos de clase media y baja</t>
  </si>
  <si>
    <t>CONSTRUCCION DE VIVIENDAS DE BAJO COSTO, ASEQUIBLE PARA  LOS SECTORES DE MEDIANOS Y BAJOS INGRESOS</t>
  </si>
  <si>
    <t>2926 - PROTECCIÓN AL ADULTO MAYOR EN SITUACIONES DE EMERGENCIA</t>
  </si>
  <si>
    <t>SOLUCIONAR LAS EMERGENCIAS A LOS ADULTOS MAYORES, NOTIFICADAS POR ELLOS O REPORTADAS POR TERCEROS</t>
  </si>
  <si>
    <t>3067 - ASISTENCIA SOCIAL A FAMILIAS</t>
  </si>
  <si>
    <t>DONACIONES DIVERSAS DE ARTÍCULOS Y ENSERES DEL HOGAR, TALES COMO: ABANICOS, MOSQUITEROS, ELECTRODOMÉSTICOS, CANASTILLAS Y OTROS.</t>
  </si>
  <si>
    <t>3150 - Atencion a usuarios y dependientes de droga</t>
  </si>
  <si>
    <t>Cantidad de Usuarios beneficiados.</t>
  </si>
  <si>
    <t>Cantidad de Usuarios  beneficiados o atendidos en los difere</t>
  </si>
  <si>
    <t>PROPUESTA DE ABORDAJE DESDE UNA PERSPECTIVA DE SALUD PUBLICA, BASADA EN DIAGNOSTICO .</t>
  </si>
  <si>
    <t>3432 - CONSTRUCCIÓN DE POZOS TUBULARES</t>
  </si>
  <si>
    <t>Pozos tubulares construidos</t>
  </si>
  <si>
    <t>AGUA ABASTECIDA A COMUNIDADES POBRES DE LA ZF PARA CONSUMO DOMÉSTICO, ANIMAL Y DE CULTIVO A TRAVÉS DE LA CONSTRUCCIÓN DE POZOS TUBULARES</t>
  </si>
  <si>
    <t>3464 - CAPACITACIÓN A ORGANIZACIONES APÍCOLAS</t>
  </si>
  <si>
    <t>Productores Capacitados</t>
  </si>
  <si>
    <t>3.5 Estructura productiva competitiva</t>
  </si>
  <si>
    <t>ORGANIZACIONES APÍCOLAS FORTALECIDAS A TRAVÉS DE CAPACITACIONES PARA IMPLEMENTACION DE CONTROLES ADMINISTRATIVOS Y MANEJO DE PRODUCTO PARA EXPORTACION</t>
  </si>
  <si>
    <t>3471 - JORNADAS DE SIEMBRA PARA MEJORAMIENTO AMBIENTAL</t>
  </si>
  <si>
    <t>Jornadas</t>
  </si>
  <si>
    <t>MEJORA MEDIO AMBIENTAL A TRAVÉS DE JORNADAS DE SIEMBRA Y DISTRIBUCIÓN DE PLANTAS EN LA ZF</t>
  </si>
  <si>
    <t>3472 - JORNADAS MÉDICAS QUIROPRÁCTICAS</t>
  </si>
  <si>
    <t>MEJORA EN LA SALUD DE LOS POBLADORES DE LA ZF A TRAVÉS DE JORNADAS MÉDICAS QUIROPRÁCTICAS</t>
  </si>
  <si>
    <t>3473 - JORNADAS DE ORIENTACIÓN Y PREVENCIÓN DE ENFERMEDADES</t>
  </si>
  <si>
    <t>DISMINUCIÓN DE AFECCIONES POR ENFERMEDADES VIRALES (DENGUE, CHIKUNGUYA, ETC) A TRAVÉS DE JORNADAS DE ORIENTACIÓN Y PREVENCIÓN DE ENFERMEDADES</t>
  </si>
  <si>
    <t>3475 - JORNADAS DE LIMPIEZA DE BRIGADAS</t>
  </si>
  <si>
    <t>MEJORA DE LOS ESPACIOS SOCIALES Y DE RECREACIÓN (CANCHAS, PARQUES, PLAYAS, IGLESIAS, ETC) A TRAVÉS DE JORNADAS DE LIMPIEZA DE LAS BRIGADAS DE DGDF</t>
  </si>
  <si>
    <t>3425 - CONSTRUCCIÓN DE LAGUNAS PARA CONSUMO AGROPECUARIO</t>
  </si>
  <si>
    <t>Lagunas construidas</t>
  </si>
  <si>
    <t>DISPONIBILIDAD DE AGUA INCREMENTADA PARA CONSUMO AGROPECUARIO A TRAVÉS DE LA CONSTRUCCIÓN DE LAGUNAS</t>
  </si>
  <si>
    <t>3434 - PRODUCCIÓN DE PLANTAS MELÍFERAS Y MADERABLES</t>
  </si>
  <si>
    <t>Cantidad  de plantas producidas</t>
  </si>
  <si>
    <t>MEJORA DE LA CONDICIÓN AMBIENTAL DE LAS CUENCAS HIDROGRÁFICAS A TRAVÉS DE LA PRODUCCIÓN DE PLANTAS.</t>
  </si>
  <si>
    <t>3439 - Producción de plantas forestales, frutales y ornamentales</t>
  </si>
  <si>
    <t>PLANTAS FRUTALES Y ORNAMENTALES PRODUCIDAS PARA MEJORAR CALIDAD DE VIDA EN LA FRONTERA</t>
  </si>
  <si>
    <t>3415 - RECONSTRUCCIÓN DE CAMINOS VECINALES</t>
  </si>
  <si>
    <t>Kilómetros reconstruidos</t>
  </si>
  <si>
    <t>MEJORA EN EL ACCESO DE LAS COMUNIDADES RURALES A SERVICIOS SOCIALES (MERCADOS, SALUD Y EDUCACIÓN) A TRAVÉS DE LA REHABILITACIÓN DE CAMINOS VECINALES EN COMUNIDADES RURALES DE LA ZF</t>
  </si>
  <si>
    <t>3474 - JORNADAS DE ORIENTACIÓN Y PREVENCIÓN DE ACCIDENTES</t>
  </si>
  <si>
    <t>DISMINUCIÓN DE ACCIDENTES Y PÉRDIDAS HUMANAS A TRAVÉS DE JORNADAS DE ORIENTACIÓN Y PREVENCIÓN DE ACCIDENTES DURANTE LA SEMANA SANTA</t>
  </si>
  <si>
    <t>3412 - Rehabilitación de calles y carreteras</t>
  </si>
  <si>
    <t>Kilómetros</t>
  </si>
  <si>
    <t>Población Rural de la Zona Fronteriza (ZF)</t>
  </si>
  <si>
    <t>AUMENTO DE ACCESO DE LAS COMUNIDADES RURALES A SERVICIOS SOCIALES (MERCADOS, SALUD Y EDUCACIÓN) A TRAVÉS DE LA CONSTRUCCIÓN DE CAMINOS VECINALES EN COMUNIDADES RURALES DE LA ZONA FRONTERIZA (ZF)</t>
  </si>
  <si>
    <t>3424 - ACONDICIONAMIENTO DE TERRENO CON FINES DE PRODUCCIÓN AGRÍCOLA</t>
  </si>
  <si>
    <t>Tareas acondicionadas</t>
  </si>
  <si>
    <t>AUMENTO DE LA CAPACIDAD DE PRODUCIÓN DE ALIMENTOS A TRAVÉS DE LA HABILITACIÓN TERRENO PARA LA SIEMBRA DE HUERTOS FAMILIARIES Y PRODUCTOS AGRÍCOLAS VARIOS</t>
  </si>
  <si>
    <t>3426 - CONSTRUCCIÓN DE CANALES DE RIEGO</t>
  </si>
  <si>
    <t>MEJORA DE LA CAPACIDAD DE RIEGO DE COSECHAS A TRAVÉS DE LA CONSTRUCCIÓN DE CANALES DE RIEGO</t>
  </si>
  <si>
    <t>3427 - ACONDICIONAMIENTO DE CANALES DE RIEGO</t>
  </si>
  <si>
    <t>Kilómetros acondicionados</t>
  </si>
  <si>
    <t>MEJORA DE LA CAPACIDAD DE RIEGO DE COSECHAS A TRAVÉS DEL ACONDICIONAMIENTO DE CANALES DE RIEGO</t>
  </si>
  <si>
    <t>3428 - CONSTRUCCIÓN DE PEQUEÑAS PRESAS</t>
  </si>
  <si>
    <t>Pequeñas presas construidas</t>
  </si>
  <si>
    <t>AUMENTO DE DISPONIBILIDAD DE AGUA A PRODUCTORES AGRÍCOLAS A TRAVÉS DE LA CONSTRUCCION DE PEQUEÑAS PRESAS</t>
  </si>
  <si>
    <t>3430 - LIMPIEZA DE DRENAJES</t>
  </si>
  <si>
    <t>Kilómetros de parcelas agrícolas drenadas</t>
  </si>
  <si>
    <t>MEJORAMIENTO DE PARCELAS AGRÍCOLAS A TRAVÉS DE LA LIMPIEZA DE DRENAJE</t>
  </si>
  <si>
    <t>3436 - DONACIÓN DE AGUA</t>
  </si>
  <si>
    <t>Galones de agua donados</t>
  </si>
  <si>
    <t>AGUA SUMINISTRADA PARA CONSUMO DOMÉSTICO DE LAS COMUNIDADES FRONTERIZAS SIN ACUEDUCTO</t>
  </si>
  <si>
    <t>3441 - JÓVENES COMUNITARIOS FORMADOS</t>
  </si>
  <si>
    <t>Jóvenes Formados</t>
  </si>
  <si>
    <t>JÓVENES COMUNITARIOS FORMADOS EN DESARROLLO SOCIAL, LIDERAZGO Y ACTIVIDADES TÉCNICO VOCACIONALES</t>
  </si>
  <si>
    <t>3442 - JORNADAS OFTALMOLÓGICAS ESTUDIANTILES</t>
  </si>
  <si>
    <t>ESTUDIANTES PROVISTOS DE LENTES PARA MEJORAR SU DESEMPEÑO ACADÉMICO A TRAVÉS DE JORNADAS OFTALMOLÓGICAS PARA DIAGNOSTICO, TRATAMIENTO Y PREVENCIÓN DE ENFERMEDADES VISUALES</t>
  </si>
  <si>
    <t>3444 - CAPACITACIÓN EN PRODUCCIÓN ARTESANAL</t>
  </si>
  <si>
    <t>Mujeres capacitadas</t>
  </si>
  <si>
    <t>Comunidades de la ZF</t>
  </si>
  <si>
    <t>CAMPESINAS CAPACITADAS EN ELABORACIÓN DE ARTESANIAS CON MATERIAL RECICLADO</t>
  </si>
  <si>
    <t>3450 - CAPACITACIONES A ORGANIZACIONES AGROPECUARIAS</t>
  </si>
  <si>
    <t>Capacitaciones impartidas</t>
  </si>
  <si>
    <t>ORGANIZACIONES AGROPECUARIAS FORTALECIDAS A TRAVÉS DE CAPACITACIONES EN ADMINISTRACIÓN Y PRODUCCIÓN AGRÍCOLA.</t>
  </si>
  <si>
    <t>3453 - HABILITACIÓN DE PARCELAS DEMOSTRATIVAS PARA DESARROLLO DE VARIEDADES DE UVA</t>
  </si>
  <si>
    <t>Parcelas habilitadas</t>
  </si>
  <si>
    <t>ORGANIZACIONES DE PRODUCTORES DE UVA FORTALECIDAS A TRAVÉS DE LA INTALACIÓN DE PARCELAS DEMOSTRATIVAS PARA DESARROLLO DE VARIEDADES DE UVA Y CAPACITACIÓN EN PRODUCCIÓN DE UVA Y MANEJO DE CULTIVO.</t>
  </si>
  <si>
    <t>3456 - Servicios de producción de uva productores vitiviníolas de Neyba</t>
  </si>
  <si>
    <t>Botellas producidas</t>
  </si>
  <si>
    <t>SERVICIOS DE PROCESAMIENTO E INDUSTRIALIZACIÓN DE UVA A PRODUCTORES DE UVA DE NEYBA A TRAVÉS DE LA OPERACIÓN DE LA BODEGA Y CENTRO EXPERIMENTAL DE LA UVA</t>
  </si>
  <si>
    <t>3463 - PARTICIPACIÓN EN FERIAS DE PROMOCIÓN A LA PRODUCCIÓN AGROPECUARIA DE ZF</t>
  </si>
  <si>
    <t>Ferias</t>
  </si>
  <si>
    <t>PROMOCIÓN DE PRODUCTOS AGRICOLAS, APICOLAS Y PECUARIOS DE LA ZF A TRAVÉS DE LA PARTICIPACIÓN EN FERIAS Y EVENTOS AGROPECUARIOS PARA AUMENTAR LAS OPORTUNIDADES DE NEGOCIO DE LOS PRODUCTORES AGROPECUARIOS</t>
  </si>
  <si>
    <t>4881 - Apoyo económico para la seguridad alimentaria y mejora del estado nutricional de las familias en condiciones de pobreza</t>
  </si>
  <si>
    <t>Se refiere al apoyo económico que el programa otorga a las familias clasificadas en niveles de pobreza extrema y pobreza moderada a través de la Transferencia Monetaria Condicionada: Comer es Primero y los Subsidios Focalizados: Bonogas y Bonoluz; para la adquisición de alimentos de la canasta básica._x000D_
_x000D_
Este producto contiene además el suministro de micronutrientes (Chispitas Solidarias, Progresina y Arroz Fortificado), la producción agropecuaria (huertos familiares y crianza de animales) y orientaciones sobre: nutrición sana y lactancia materna.</t>
  </si>
  <si>
    <t>4765 - DESARROLLO DE  PROGRAMA Y MECANISMOS DE PREVENCIÓN Y CONTROL DE CONFLICTOS DE INTERESES.</t>
  </si>
  <si>
    <t>Cantidad de medidas adoptadas</t>
  </si>
  <si>
    <t>Este proyecto tiene como finalidad mantener vigente los regímenes de prohibiciones e incompatibilidades que establecen las legislaciones vigentes, así como crear una conciencia de abstención de los funcionarios públicos a participar de situaciones en las que un conflicto de intereses pueda limitar su objetividad e independencia.</t>
  </si>
  <si>
    <t>4770 - FORTALECIMIENTO DE LAS COMISIONES DE ÉTICA PÚBLICA.</t>
  </si>
  <si>
    <t>Número de comisiones de ética con desempeño satisfactorio</t>
  </si>
  <si>
    <t>Brindar asesoría, entrenamiento y asistencia técnico-legal a las Comisiones de Ética Pública para que dispongan de los conocimientos y aptitudes necesarias para el cumplimiento de sus funciones. De igual manera, entrenarlas en el seguimiento al cumplimiento de los Códigos de Pautas Éticas firmados por funcionarios de alto nivel.</t>
  </si>
  <si>
    <t>4890 - SERVICIO BÁSICO DE AGUA POTABLE A FAMILIAS DE ESCASOS RECURSOS</t>
  </si>
  <si>
    <t>Metros lineales de sistema de agua potable</t>
  </si>
  <si>
    <t>Familias de comunidades vulnerables y sin acceso a agua</t>
  </si>
  <si>
    <t>DISEÑAR, CONSTRUIR Y RECUPERAR LOS SISTEMAS DE AGUA POTABLE EN COMUNIDADES VULNERABLES, QUE NO CUENTAN CON EL SERVICIO BÁSICO  DE AGUA POTABLE.</t>
  </si>
  <si>
    <t>11 - Asistencia y Prevencion Para Seguridad Ciudadana</t>
  </si>
  <si>
    <t>3229 - Impartición de actividades deportivas para la población juvenil de sectores vulnerables</t>
  </si>
  <si>
    <t>Cantidad de actividades deportivas</t>
  </si>
  <si>
    <t>NNA y jóvenes en sectores y comunidades vulnerables</t>
  </si>
  <si>
    <t>Garantizar la Seguridad Ciudadana, a través de la implementación de políticas y planes de Prevención, involucrando a la sociedad.</t>
  </si>
  <si>
    <t>Integrar a la comunidad en la participación de las actividades enfocadas al desarrollo deportivo, de distintas disciplinas deportivas: beisbol, baloncesto, judo, futbol, entre otros</t>
  </si>
  <si>
    <t>4941 - Optimización de los registros de armas en manos de la población civil, empresas y compañías de seguridad</t>
  </si>
  <si>
    <t>Cantidad de armas registradas y capturadas las huellas balísticas y biométricas</t>
  </si>
  <si>
    <t>Ciudadanos con porte y tenencias de armas, empresas y compañ</t>
  </si>
  <si>
    <t>Registrar expedientes, otorgar permisos para porte y tenencia de armas, realizar marcaje de las armas registradas y las huellas balísticas y biométricas</t>
  </si>
  <si>
    <t>3239 - Optimización de los servicios de prevención y seguridad en las carreteras</t>
  </si>
  <si>
    <t>Cobertura de rutas ampliadas</t>
  </si>
  <si>
    <t>Población en general</t>
  </si>
  <si>
    <t>Disminución de los accidentes y situaciones de preligro en las carreteras aplicando medidas de prevención.</t>
  </si>
  <si>
    <t>3231 - Realización de estudios situacionales para la elaboración de programas sociales de convivencia pacífica</t>
  </si>
  <si>
    <t>Estudios situacionales sobre sectores vulnerables</t>
  </si>
  <si>
    <t>Comunidades y sectores vulnerables</t>
  </si>
  <si>
    <t>Realizar estudios situacionales y elaborar programas para el mejoramiento de la convivencia pacífica entre los moradores de los sectores vulnerables.</t>
  </si>
  <si>
    <t>4948 - Implementación y desarrollo del sistema de control y registro de los expedientes de las personas repatriadas</t>
  </si>
  <si>
    <t>Cantidad de expedientes registrados y digitalizados en el sistema de registro</t>
  </si>
  <si>
    <t>Fortalecimiento del sistema y digitalización de expedientes de personas repatriadas</t>
  </si>
  <si>
    <t>4949 - Fortalecimiento de la capacidad institucional de las Gobernaciones Provinciales para la implementación y el desarrollo de las políticas de Seguridad Ciudadana</t>
  </si>
  <si>
    <t>Cantidad de Provincias con capacidad de implementar y coordinar el desarrollo de las políticas de Seguridad Ciudadana</t>
  </si>
  <si>
    <t>Acompañamiento y asistencia en la implementación de las políticas de seguridad ciudadana en las Provincias</t>
  </si>
  <si>
    <t>14 - Formacion y Capacitacion</t>
  </si>
  <si>
    <t>3965 - Capacitación a los policías auxiliares</t>
  </si>
  <si>
    <t>Cantidad de jovenes insertados a la Policia Nacional</t>
  </si>
  <si>
    <t>Población joven</t>
  </si>
  <si>
    <t>Formacion y Capacitacion</t>
  </si>
  <si>
    <t>Formar jóvenes para ser insertados a la Policía Nacional</t>
  </si>
  <si>
    <t>3228 - Acompañamiento y asistencias sociales a los comunitarios de los sectores vulnerables</t>
  </si>
  <si>
    <t>Cantidad de asistencias sociales en las comunidades vulnerables</t>
  </si>
  <si>
    <t>Población vulnerable en las comunidades intervenidas</t>
  </si>
  <si>
    <t>Organizar y realizar actividades en materia de seguridad, dirigidas a las familias en comunidades intervenidas, sobre la prevención de la violencia intra familiar y la educación cívica.</t>
  </si>
  <si>
    <t>3233 - Diseño e implementación de políticas de prevención en Seguridad Ciudadana</t>
  </si>
  <si>
    <t>Políticas implementadas</t>
  </si>
  <si>
    <t>Proponer las políticas de prevención en Seguridad Ciudadana y velar por la implementación de la misma para la disminución de las violencia, delitos y la criminalidad.</t>
  </si>
  <si>
    <t>3230 - Concientización cultural a los comunitarios en los sectores vulnerables</t>
  </si>
  <si>
    <t>Cantidad de actividades de desarrollo cultural</t>
  </si>
  <si>
    <t>Familias en sectores y comunidades vulnerables</t>
  </si>
  <si>
    <t>Realizar actividades enfocadas al desarrollo cultural, para distintos grupos de edades y de género, tales como: danza, teatro, música, historia, entre otras.</t>
  </si>
  <si>
    <t>3232 - Suscripción y aplicación de alianzas, acuerdos o convenios interinstitucionales.</t>
  </si>
  <si>
    <t>Cantidad de alianzas, acuerdos o convenios realizados</t>
  </si>
  <si>
    <t>Involucrar otras instituciones públicas, empresas del sector privado, ONGs u organizaciones de la sociedad civil en la implementación de las políticas preventivas de Seguridad Ciudadana.</t>
  </si>
  <si>
    <t>3242 - Optimización de los servicios de naturalización para los ciudadanos extranjeros</t>
  </si>
  <si>
    <t>Cantidad de extranjeros naturalizados</t>
  </si>
  <si>
    <t>Población extranjera</t>
  </si>
  <si>
    <t>Aplicación de los procedimientos de naturalización de extranjeros registrando las informaciones depositadas y formando expedientes por cada persona.</t>
  </si>
  <si>
    <t>3227 - Mejoramiento del desarrollo sostenible de las comunidades vulnerables</t>
  </si>
  <si>
    <t>Cantidad de actividades de sostenibilidad integral</t>
  </si>
  <si>
    <t>Sectores y comunidades vulnerables</t>
  </si>
  <si>
    <t>Enseñar, capacitar y orientar a las comunidades intervenidas, a desarrollar actividades para convertirse en  entes auto-sostenibles, involucrados y comprometidos.</t>
  </si>
  <si>
    <t>3238 - Disminución de las infracciones relacionadas con el expendio de las bebidas alcohólicas y la ocupación del espacio físico del orden público.</t>
  </si>
  <si>
    <t>Cantidad de infracciones disminuidas</t>
  </si>
  <si>
    <t>Optimizar el control sobre el cumplimiento del horario de venta de bebidas alcoholicas para disminuir delitos sociales provocados por el uso de alcohol y la ocupación de los espacios públicos.</t>
  </si>
  <si>
    <t>3234 - Optimización del control de porte y tenencias de Armas de fuego.</t>
  </si>
  <si>
    <t>Cantidad de operativos realizados</t>
  </si>
  <si>
    <t>Ciudadanos, empresas y compañías de seguridad</t>
  </si>
  <si>
    <t>Realización de operativos para la detección e incautación de armas de los ciudadanos, las empresas y compañías de seguridad.</t>
  </si>
  <si>
    <t>3236 - Optimización del control y uso de los explosivos</t>
  </si>
  <si>
    <t>Cantidad de permisos para uso de explosivos</t>
  </si>
  <si>
    <t>Compañías que utilizan productos explosivos y químicos</t>
  </si>
  <si>
    <t>Inspeccionar y otorgar permisos a las compañías para uso de explosivos.</t>
  </si>
  <si>
    <t>3241 - Implementación y desarrollo del sistema de registro de inmuebles de extrajeros</t>
  </si>
  <si>
    <t>Cantidad de extranjeros con inmuebles registrados</t>
  </si>
  <si>
    <t>Mejoramiento del sistema de registro de inmuebles de extranjeros para la emisión de certificaciones.</t>
  </si>
  <si>
    <t>3235 - Coordinación, organización e implementación del funcionamiento de la Mesa Nacional y las Mesas Locales de Seguridad, Ciudadanía y Género</t>
  </si>
  <si>
    <t>Cantidad de Mesas locales implementadas</t>
  </si>
  <si>
    <t>Coordinar la implementación de programas y políticas de prevención de violencia y criminalidad en los municipios, identificando las características y problemáticas de cada uno para toma de decisiones y establecer comunicaciones en conexiones dinámicas entre la población y el Ministerio</t>
  </si>
  <si>
    <t>3237 - Optimización del control sobre la venta y uso de fuegos artificiales</t>
  </si>
  <si>
    <t>Cantidad de permisos para la venta y uso de fuegos artificiales .</t>
  </si>
  <si>
    <t>Compañías de productos pirotécnicos y la población en genera</t>
  </si>
  <si>
    <t>Permisos otorgados a las compañías que operan con productos pirotécnicos para espectáculos, fiestas o celebraciones.</t>
  </si>
  <si>
    <t>12 - Servicios de Salud y Asistencia Social Militar</t>
  </si>
  <si>
    <t>3656 - Operativos médicos de acción cívica.</t>
  </si>
  <si>
    <t>Número de Operativos Realizados</t>
  </si>
  <si>
    <t>La ciudadanía en general</t>
  </si>
  <si>
    <t>Servicios de Salud y Asistencia Social Militar</t>
  </si>
  <si>
    <t>OPERATIVOS MÉDICOS DE ACCIÓN CÍVICA</t>
  </si>
  <si>
    <t>11 - Defensa Terrestre</t>
  </si>
  <si>
    <t>3335 - Seguridad y defensa del territorio insular</t>
  </si>
  <si>
    <t>Número de efectivos asignados a brigadas para proteger el territorio nacional.</t>
  </si>
  <si>
    <t>Hombres formados, capacitados en la carrera y formación militar para la  seguridad ciudadana, listos para ofrecer un territorio y una frontera mejor protegida del contrabando y tratas de personas, armas y sustancias prohibidas .</t>
  </si>
  <si>
    <t>Organizar, entrenar y equipar la fuerza terrestre para la defensa</t>
  </si>
  <si>
    <t>13 - Servicios de Salud</t>
  </si>
  <si>
    <t>3480 - Servicios médicos a miembros y civiles</t>
  </si>
  <si>
    <t>Pacientes atentidos</t>
  </si>
  <si>
    <t>Miembros de la población civil y militar</t>
  </si>
  <si>
    <t>Bienestar y salud en todos los militares y civiles que de una u otra manera reciben nuestros servicios</t>
  </si>
  <si>
    <t>Servicios médicos a miembros y civiles</t>
  </si>
  <si>
    <t>13 - Educación y Capacitacion Militar</t>
  </si>
  <si>
    <t>3259 - Formación en postgrado de las FFAA</t>
  </si>
  <si>
    <t>Personas graduadas</t>
  </si>
  <si>
    <t>Personas de la clase civil y militares</t>
  </si>
  <si>
    <t>Educación y Capacitacion Militar</t>
  </si>
  <si>
    <t>Capacitación en maestría de seguridad y defensa, postgrado en geopolítica, etc.</t>
  </si>
  <si>
    <t>11 - Defensa Naval</t>
  </si>
  <si>
    <t>3499 - Reparación y mantenimiento de la  flota naval, ARD.</t>
  </si>
  <si>
    <t>Unidades navales reparadas</t>
  </si>
  <si>
    <t>La defensa y protección de los intereses marítimos del Estado Dominicano, salvaguardando la integridad de sus ciudadanos, apegado a la constitución y a las leyes.</t>
  </si>
  <si>
    <t>Reparación de patrulleros de altura, medianos, guardacostas, lanchas interceptoras, lanchas de rescates y buques de la armada.</t>
  </si>
  <si>
    <t>12 - Educacion y Capacitacion Militar</t>
  </si>
  <si>
    <t>3508 - Capacitación técnico naval de la ARD.</t>
  </si>
  <si>
    <t>Personal naval capacitado</t>
  </si>
  <si>
    <t>La capacitación profesional y técnica de los miembros de la Armada, para cumplir con eficacia las misiones que le son encomendadas en beneficio de la Ciudadanía.</t>
  </si>
  <si>
    <t>Capacitación técnico-naval de los miembros de la armada, cursos básicos de instrucción, cursos técnicos, cursos de educación básica, media e intermedia.</t>
  </si>
  <si>
    <t>11 - Defensa Nacional</t>
  </si>
  <si>
    <t>3331 - Apoyar a la policía nacional en materia de seguridad nacional y la comisión nacional de emergencia</t>
  </si>
  <si>
    <t>Efectivos militares destinados apoyar otras instituciones para la seguridad nacional.</t>
  </si>
  <si>
    <t>Ministerio de Defensa</t>
  </si>
  <si>
    <t>DAR APOYO A LA POLICIA NACIONAL POR CUMPLIMIENTO DE LA AUTORIDADES COMPETENTES, A LA ALTERACION DEL ORDEN PUBLICO O DESASTRE NATURALES</t>
  </si>
  <si>
    <t>3659 - SERVICIOS MÉDICOS DE LAS FF.AA.</t>
  </si>
  <si>
    <t>Número de pacientes atendidos</t>
  </si>
  <si>
    <t>Pacientes atendidos en las FF.AA.</t>
  </si>
  <si>
    <t>SERVICIOS MÉDICOS DE LAS FF.AA.</t>
  </si>
  <si>
    <t>3655 - Constucción de centros para producción alimentaria, piscicola y forestal.</t>
  </si>
  <si>
    <t>Unidades de Producción Construidas</t>
  </si>
  <si>
    <t>Población Dominicana</t>
  </si>
  <si>
    <t>CENTROS DE PRODUCCIÓN ALIMENTARIA, PISCICOLA Y FORESTAL</t>
  </si>
  <si>
    <t>3658 - SERVICIOS DE SALUD Y ASISTENCIA SOCIAL MILITAR A LOS MIEMBROS DE LAS FUERZAS ARMADAS EN SERVICIO PASIVO.</t>
  </si>
  <si>
    <t>Miembros de las fuerzas armadas en servicio pasivo</t>
  </si>
  <si>
    <t>SERVICIOS DE SALUD Y ASISTENCIA SOCIAL MILITAR A LOS MIEMBROS DE LAS FUERZAS ARMADAS EN SERVICIO PASIVO.</t>
  </si>
  <si>
    <t>3251 - Capacitación en el idioma creole al personal militar</t>
  </si>
  <si>
    <t>Cantidad de militares graduados</t>
  </si>
  <si>
    <t>Miembros de la FFAA involucrados en asuntos migratorios</t>
  </si>
  <si>
    <t>IMPLICA LA CAPACITACIÓN EN IDIOMA DEL CREOL PARA: CREAR CAPACIDADES DE REQUERIMIENTO ESPECIFICO DE LA DOTACIÓN DE MILITARES APOSTADO EN LA ZONA FRONTERIZA; APOYO AL MINISTERIO DE INTERIOR Y POLICÍA EN EL PLAN DE REGULARIZACIÓN DE EXTRANJEROS; RESPALDAR LA SEGURIDAD NACIONAL.</t>
  </si>
  <si>
    <t>3249 - Capacitación al personal docente</t>
  </si>
  <si>
    <t>Docentes Capacitados</t>
  </si>
  <si>
    <t>Miembros de las FFAA</t>
  </si>
  <si>
    <t>CAPACITACIÓN AL PERSONAL DOCENTE</t>
  </si>
  <si>
    <t>3250 - Educación continua virtual</t>
  </si>
  <si>
    <t>Estudiantes capacitados</t>
  </si>
  <si>
    <t>EDUCACIÓN CONTINUA VIRTUAL</t>
  </si>
  <si>
    <t>3257 - FORMACION EN COMANDO Y ESTADO MAYOR CONJUNTO A OFICIALES SUPERIORES</t>
  </si>
  <si>
    <t>Oficiales superiores de las FF.AA.</t>
  </si>
  <si>
    <t>Oficiales superiores de las FFAA</t>
  </si>
  <si>
    <t>OFICIALES RESPONSABLES DE ESTABLECER LAS ESTRATEGIAS Y OPERACIONES A FIN DE RESPALDAR EL PRIMER EJE ESTRATEGICO DE LA END</t>
  </si>
  <si>
    <t>3323 - Seguridad en los puertos del país</t>
  </si>
  <si>
    <t>Cantidad de puertos asegurados</t>
  </si>
  <si>
    <t>Muelles y puertos nacionales.</t>
  </si>
  <si>
    <t>PRESTAR SEGURIDAD EN TODOS LOS MUELLES Y PUERTOS DEL PAÍS.</t>
  </si>
  <si>
    <t>3254 - Educación vocacional</t>
  </si>
  <si>
    <t>Personas Graduadas</t>
  </si>
  <si>
    <t>Clase civil y militar</t>
  </si>
  <si>
    <t>IMPLICA LA PREPARACIÓN DE LA POBLACIÓN CIVIL Y MILITAR, A TRAVÉS DE LA CAPACITACIÓN DE OFICIOS TÉCNICOS PARA COLABORAR A LA INSERCIÓN DE LA POBLACIÓN AL MERCADO LABORAL.</t>
  </si>
  <si>
    <t>3258 - Capacitación en valores a jóvenes estudiantes de educación media formados en valores del servicio militar</t>
  </si>
  <si>
    <t>Estudiantes graduados</t>
  </si>
  <si>
    <t>Estudiantes de educación media de la Rep. Dom. a nivel nac.</t>
  </si>
  <si>
    <t>Crear cultura de identidad nacional, sentir patriótico, adecentar conductas impropias.</t>
  </si>
  <si>
    <t>3260 - Entrega de becas para estudios a militares y familiares directos</t>
  </si>
  <si>
    <t>Personas becadas</t>
  </si>
  <si>
    <t>Miembros de las FFAA y sus familiares directos</t>
  </si>
  <si>
    <t>Otorgar mediante becas, facilidades para la preparación complementaria en universidades y centro de educación técnica superior privadas.</t>
  </si>
  <si>
    <t>3253 - Investigaciones científicas en seguridad y defesa.</t>
  </si>
  <si>
    <t>Número de Investigaciones Realizadas</t>
  </si>
  <si>
    <t>Docentes y estudiantes</t>
  </si>
  <si>
    <t>IMPLICA LA PUBLICACIÓN DE TEXTOS, LIBROS, INVESTIGACIONES Y DESARROLLO DE TEORÍAS Y PRACTICAS EN EL ÁMBITO DE LA DEFENSA Y LA SEGURIDAD, TANTO TERRITORIAL COMO MULTIFACETICA</t>
  </si>
  <si>
    <t>3252 - Alfabetización de adultos programa presidencial Quisquella aprende contigo</t>
  </si>
  <si>
    <t>Número de personas alfabetizadas</t>
  </si>
  <si>
    <t>CORRESPONDE A LA CONTRIBUCIÓN AL PROGRAMA ESPECIAL DE LA PRESIDENCIA, DE ERRADICAR LOS NIVELES DE ANALFABETISMO A NIVEL NACIONAL</t>
  </si>
  <si>
    <t>3255 - Realización de eventos deportivos para los miembros de las FF.AA. y P.N.</t>
  </si>
  <si>
    <t>Eventos realizados</t>
  </si>
  <si>
    <t>Oficiales y alistados de las FFAA y Policía nacional</t>
  </si>
  <si>
    <t>PROMOVER LA HERMANDAD Y LA COLABORACIÓN ENTRE LOS MIEMBROS DE LAS FF.AA. Y LA P.N., A TRAVÉS DEL DEPORTE Y LA CULTURA.</t>
  </si>
  <si>
    <t>3490 - Capacitación técnica militar</t>
  </si>
  <si>
    <t>Personal militar capacitado</t>
  </si>
  <si>
    <t>Miembros de la Fuerza Aérea.</t>
  </si>
  <si>
    <t>Generar conocimientos a estos jóvenes para poder aplicarlo a su vida diaria, y que nuestro personal militar tenga los conocimientos suficientes para poder servir de manera más eficiente.</t>
  </si>
  <si>
    <t>Capacitación técnica militar</t>
  </si>
  <si>
    <t>3256 - Capacitación en derechos humanos y derecho internacional humanitario</t>
  </si>
  <si>
    <t>Personas egresadas</t>
  </si>
  <si>
    <t>PERSONAS CAPACITADAS EN DERECHOS HUMANOS CAPACES DE IDENTIFICAR SITUACIONES DE DISCRIMINACIÓN QUE PUEDAN SER INVALIDADES Y SER SUSTITUIDAS POR EQUIDAD Y COHESIÓN SOCIAL.</t>
  </si>
  <si>
    <t>3483 - Apoyo a la educación inicial</t>
  </si>
  <si>
    <t>Niños formados</t>
  </si>
  <si>
    <t>Hijos de militares y civiles</t>
  </si>
  <si>
    <t xml:space="preserve">2.1.2 Universalizar la educación desde el nivel inicial hasta completar el nivel medio </t>
  </si>
  <si>
    <t>Apoyo a la educación inicial</t>
  </si>
  <si>
    <t>3489 - Capacitación superior militar</t>
  </si>
  <si>
    <t>Capacitación superior militar</t>
  </si>
  <si>
    <t>11 - Defensa Aerea</t>
  </si>
  <si>
    <t>3491 - Defensa del espacio aéreo</t>
  </si>
  <si>
    <t>Misiones realizadas</t>
  </si>
  <si>
    <t>Generar mayor seguridad en el pueblo dominicano y todo nuestro espacio aéreo.</t>
  </si>
  <si>
    <t>Defensa del espacio aéreo</t>
  </si>
  <si>
    <t>3324 - Regularización del sector seguridad</t>
  </si>
  <si>
    <t>Compañías regularizadas</t>
  </si>
  <si>
    <t>Sub sector de seguridad privada</t>
  </si>
  <si>
    <t>REGULAR LAS COMPAÑIAS DE SEGURIDAD PRIVADA EN TODO EL TERRITORIO NACIONAL</t>
  </si>
  <si>
    <t>3338 - Apoyo al plan de seguridad ciudadana</t>
  </si>
  <si>
    <t>Brigadas designadas</t>
  </si>
  <si>
    <t>Entrenar unidades especiales para apoyar a la policía nacional en el combate de la delincuencia</t>
  </si>
  <si>
    <t>3486 - Apoyo a la educación básica</t>
  </si>
  <si>
    <t>Apoyo a la educación básica</t>
  </si>
  <si>
    <t>3487 - Apoyo a la educación media</t>
  </si>
  <si>
    <t>Adolescentes formados</t>
  </si>
  <si>
    <t>Apoyo a la educación media</t>
  </si>
  <si>
    <t>3493 - Seguridad y protección de las infraestructura vitales</t>
  </si>
  <si>
    <t>Infraestructuras vitales aseguradas</t>
  </si>
  <si>
    <t>Seguridad y protección de las infraestructura vitales</t>
  </si>
  <si>
    <t>3494 - Apoyo en la lucha contra el crimen organizado</t>
  </si>
  <si>
    <t>Número de operativos realizados</t>
  </si>
  <si>
    <t>Apoyo en la lucha contra el crimen organizado</t>
  </si>
  <si>
    <t>3477 - Apoyo al Centro de Operaciones de Emergencia (COE) en caso de desastres naturales</t>
  </si>
  <si>
    <t>Emergencias  asistidas</t>
  </si>
  <si>
    <t>Población afectada por desastres naturales</t>
  </si>
  <si>
    <t>Auxiliar a la población afectada por los desastres naturales</t>
  </si>
  <si>
    <t>3504 - Lucha contra los viajes ilegales</t>
  </si>
  <si>
    <t>Embarcaciones detenidas</t>
  </si>
  <si>
    <t>Prevención de viajes ilegales desde República Dominicana</t>
  </si>
  <si>
    <t>3505 - Lucha contra el tráfico ilícito de personas</t>
  </si>
  <si>
    <t>Personas detenidas</t>
  </si>
  <si>
    <t>Prevención del tráfico ilícito de personas a través de los espacios marítimos</t>
  </si>
  <si>
    <t>3506 - Seguridad y protección de las infraestructuras vitales del litoral costero.</t>
  </si>
  <si>
    <t>Kilómetros de costas protegidos</t>
  </si>
  <si>
    <t>Protección de infraestructuras vitales dentro del litoral costero marino, protegidas por la Armada Dominicana</t>
  </si>
  <si>
    <t>3326 - Capacitación de detectives privados</t>
  </si>
  <si>
    <t>Personal civil y militar capacitado</t>
  </si>
  <si>
    <t>Personal de la clase civil y militar</t>
  </si>
  <si>
    <t>CAPACITAR Y CERTIFICAR AL PERSONAL CIVIL Y MILITAR EN LA MODALIDAD DE DETECTIVES PRIVADOS.</t>
  </si>
  <si>
    <t>3327 - Apoyo en la lucha contra el narcotráfico..</t>
  </si>
  <si>
    <t>Operativos realizados en apoyo a otros organismos para combatir el narcotráfico.</t>
  </si>
  <si>
    <t>Personas de clase civil de zonas marginadas</t>
  </si>
  <si>
    <t>COLABORAR CON LOS DIFERENTES ORGANISMO QUE INTERVIENEN EN LA LUCHA CONTRA EL TRAFICO ILEGALES DE DOGRAS.</t>
  </si>
  <si>
    <t>12 - Educacion y Capacitacion MIlitar</t>
  </si>
  <si>
    <t>3351 - Formación militar para cadetes</t>
  </si>
  <si>
    <t>Cadetes formados</t>
  </si>
  <si>
    <t>Miembros del ERD</t>
  </si>
  <si>
    <t>Brindar y mejorar  las condiciones de vida del personal docente, discente  y administrativo de esta Academia Militar .Elevar la calidad de la enseñanza para conseguir la excelencia necesaria.</t>
  </si>
  <si>
    <t>Formar los futuros oficiales de comando del ERD</t>
  </si>
  <si>
    <t>3495 - Apoyo en la lucha contra el narcotráfico.</t>
  </si>
  <si>
    <t>Cantidad de vuelos ilícitos interceptados</t>
  </si>
  <si>
    <t>Apoyo en la lucha contra el narcotráfico</t>
  </si>
  <si>
    <t>3500 - Construcciones de unidades navales (veleros de instrucción)</t>
  </si>
  <si>
    <t>Veleros construidos</t>
  </si>
  <si>
    <t>Construcción de veleros de instrucción para la enseñanza de la navegación a vela.</t>
  </si>
  <si>
    <t>3501 - Dragado y limpieza de antepuertos, puertos, ríos, y presas</t>
  </si>
  <si>
    <t>Metros cúbicos de sedimento removido.</t>
  </si>
  <si>
    <t>Mantenimiento de las profundidades de los puertos, antepuertos, presas y ríos para el desarrollo de las actividades marítimas (comercio marítimo)</t>
  </si>
  <si>
    <t>3502 - Control y seguimiento de las actividades pesqueras</t>
  </si>
  <si>
    <t>Despachos otorgados (permisos)</t>
  </si>
  <si>
    <t>Otorgación de despacho para la supervisión, seguimiento y desarrollo de las actividades pesqueras.</t>
  </si>
  <si>
    <t>3503 - Defensa de los espacios marítimos (1,575 kms)</t>
  </si>
  <si>
    <t>Millas náuticas navegadas</t>
  </si>
  <si>
    <t>Patrullaje de los espacios marítimos de la República Dominicana, en nuestro mar territorial, zona contigua y zona económica exclusiva.</t>
  </si>
  <si>
    <t>3511 - Asistencia médica a personas civiles y militares</t>
  </si>
  <si>
    <t>Ofrecer servicios médicos de calidad a los miembros de la Institución y a los ciudadanos (as) que lo requieran.</t>
  </si>
  <si>
    <t>Servicios de asistencia médicas brindadas a personas civiles (dependientes y no dependientes de militares) y militares.</t>
  </si>
  <si>
    <t>3333 - Seguridad y protección en todas las instalaciones aeroportuarias y aeronaves que la visitan.</t>
  </si>
  <si>
    <t>Miembros AVSEC requeridos por instalaciones</t>
  </si>
  <si>
    <t>Todos los ciudadanos que utilizan las diferentes terminales</t>
  </si>
  <si>
    <t>CONSISTE EN LA APLICACIÓN DE PROCEDIMIENTOS DE SEGURIDAD EN LAS DIFERENTES TERMINALES AEROPORTUARIAS DEL PAÍS, PARA LA SALVAGUARDIA CONTRA LOS ACTOS DE INTERFERENCIA ILÍCITA EN LA AVIACIÓN CIVIL</t>
  </si>
  <si>
    <t>3334 - SEGURIDAD EN ZONAS TURISTICAS</t>
  </si>
  <si>
    <t>Cantidad de Zonas Aseguradas</t>
  </si>
  <si>
    <t>Turistas nacionales y extranjeros</t>
  </si>
  <si>
    <t>BRINDAR PROTECCION, SEGURIDAD Y ORIENTACION A TURISTAS NACIONALES COMO EXTRANJEROS QUE VISITEN QUE VISITAN ZONAS TURISTICAS DEL PAIS</t>
  </si>
  <si>
    <t>3352 - Capacitación militar del ERD</t>
  </si>
  <si>
    <t>Cantidad de oficiales superiores capacitados</t>
  </si>
  <si>
    <t>Oficiales superiores del ERD</t>
  </si>
  <si>
    <t>Elevar el nivel de conocimiento de los oficiales superiores en diferentes especialidades y maestrías reconocidas por la MESCyT.</t>
  </si>
  <si>
    <t>3507 - Apoyo en la lucha contra el narcotráfico</t>
  </si>
  <si>
    <t>Apoyo a la DNCD y otras agencias del estado en la lucha contra el narcotráfico por la vía marítima</t>
  </si>
  <si>
    <t>3509 - Educación superior naval de la ARD</t>
  </si>
  <si>
    <t>Miembros de la armada</t>
  </si>
  <si>
    <t>Educación superior naval de los miembros de la ARD.</t>
  </si>
  <si>
    <t>3337 - Apoyo al ministerio de medio ambiente para la protección de los recursos naturales</t>
  </si>
  <si>
    <t>Efectivos asignados</t>
  </si>
  <si>
    <t>Salvaguardar los recursos medioambientales mediante vigilancia y patrullaje militar, con las unidades destacadas.</t>
  </si>
  <si>
    <t>3322 - Elaboración de documentos cartográficos</t>
  </si>
  <si>
    <t>Número de Documentos Elaborados</t>
  </si>
  <si>
    <t>Ministerio de Defensa, sector público y privado.</t>
  </si>
  <si>
    <t>LA PREPARACIÓN DE TODA LA DOCUMENTACIÓN CARTOGRÁFICA, TOPOGRÁFICA, HIDROGRÁFICA Y AERONÁUTICA QUE NECESITEN LAS FUERZAS ARMADAS PARA EL ENTRENAMIENTO DE SUS MIEMBROS, Y PARA ASEGURAR LA DEFENSA MILITAR EN TODO EL TERRITORIO NACIONAL.</t>
  </si>
  <si>
    <t>3325 - Capacitación de seguridad privada</t>
  </si>
  <si>
    <t>Vigilantes Certificados</t>
  </si>
  <si>
    <t>Personal de compañías de seguridad privada</t>
  </si>
  <si>
    <t>CAPACITAR Y CERTIFICAR AL PERSONAL QUE SON SELECCIONADOS POR LAS COMPAÑIAS DE SEGURIDAD PRIVADA PARA SERVICIOS DE VIGILANCIAS</t>
  </si>
  <si>
    <t>3328 - Seguridad y protección de las infraestructuras del vitales (Metro)</t>
  </si>
  <si>
    <t>Infraestructuras del Metro aseguradas</t>
  </si>
  <si>
    <t>Usuarios del transporte Metro y sus infraestructuras</t>
  </si>
  <si>
    <t>Garantizar la seguridad de los usuarios.</t>
  </si>
  <si>
    <t>3329 - Protección de la frontera en sus 391.6 Kms.</t>
  </si>
  <si>
    <t>Efectivos militares destinados a la protección de la frontera</t>
  </si>
  <si>
    <t>La población en la zona fronteriza</t>
  </si>
  <si>
    <t>ESTABLECER UN DISPOSITIVO DE SEGURIDAD Y CONTROL PERMANENTE EN LOS PUNTOS FORMALES DE ENTRADA Y SALIDA A LO LARGO DE LA FRONTERA DOMINICO -HAITIANA</t>
  </si>
  <si>
    <t>3332 - Lucha contra el crimen organizado.</t>
  </si>
  <si>
    <t>Casos informados</t>
  </si>
  <si>
    <t>INFORMA PERIÓDICAMENTE AL ALTO MANDO, TODO LO RELATIVO A LA SITUACIÓN FORESTAL, ECOLÓGICA, SEGURIDAD TURÍSTICA, PRODUCCIÓN AGRÍCOLA, ESTADO VIAL E HIDROGRÁFICO; COMO TAMBIÉN AQUELLOS ASPECTOS QUE SIRVAN A LA PLANIFICACIÓN Y EJECUCIÓN DE LA MOVILIDAD ESTRATÉGICA</t>
  </si>
  <si>
    <t>3336 - salvaguardar la frontera (391.6 Kms)</t>
  </si>
  <si>
    <t>Kilómetros de frontera protegidos</t>
  </si>
  <si>
    <t>Población de la zona fronteriza</t>
  </si>
  <si>
    <t>Proteger el territorio, población y recursos del  espacio fronterizo</t>
  </si>
  <si>
    <t>3657 - Otorgamiento de becas universitarias</t>
  </si>
  <si>
    <t>Estudiantes universitarios beneficiados</t>
  </si>
  <si>
    <t>Estudiantes beneficiados</t>
  </si>
  <si>
    <t>BECAS ESTUDIANTILES UNIVERSITARIA</t>
  </si>
  <si>
    <t>11 - Aplicacion de la Politica Exterior, Fomento de las Relaciones Comerciales y Servicios Consulares</t>
  </si>
  <si>
    <t>3793 - Tramitación de documentos nacionales en el exterior</t>
  </si>
  <si>
    <t>Documentos tramitados</t>
  </si>
  <si>
    <t>Población dominicana que residen en el exterior</t>
  </si>
  <si>
    <t>Aplicación de la política exterior, fomento de las relaciones comerciales y servicios consulares</t>
  </si>
  <si>
    <t>Son las facilidades que se brinda para que los y las dominicanas residentes en extranjero puedan obtener o renovar  documentos oficiales de la República Dominicana sin tener que viajar al país. Dado que las legalizaciones de los documento oficiales de la República Dominicana son emitidos por las entidades correspondientes de manera indelegable los consulados tramitan esta solicitudes.</t>
  </si>
  <si>
    <t>3794 - Legalización de documentos oficiales</t>
  </si>
  <si>
    <t>Documentos legalizados</t>
  </si>
  <si>
    <t>Es el procedimiento mediante el cual la cancillería verifica la autenticidad de un documento a efectos de verificar su autenticidad en el ámbito del derecho internacional privado.</t>
  </si>
  <si>
    <t>3784 - Foro de las relaciones internacionales de comercio e inversión de la República Dominicana</t>
  </si>
  <si>
    <t>Foros realizados</t>
  </si>
  <si>
    <t>El sector empresarial dominicano y extranjero</t>
  </si>
  <si>
    <t>Promover  la cultura de integración, mediante iniciativas de formación al personal del servicio exterior y la realización de foros con la participación del sector público y privado, e invitados internacionales</t>
  </si>
  <si>
    <t>12 - Expedicion, Renovacion y Control de Pasaportes</t>
  </si>
  <si>
    <t>3304 - Certificación de pasaportes PLM/VIP</t>
  </si>
  <si>
    <t>Ciudadano dominicano</t>
  </si>
  <si>
    <t>Expedición, renovación y control de pasaportes</t>
  </si>
  <si>
    <t>Todo contribuyente que posee o haya poseído un pasaporte puede solicitar información referente a su documento de viaje.</t>
  </si>
  <si>
    <t>3301 - Libretas rezagadas</t>
  </si>
  <si>
    <t>Libreta entregada</t>
  </si>
  <si>
    <t>Se considera libreta rezagado, todo aquel documento de viaje no retirado en la oficina emisora luego de  plazo de 45 días; para poder retirar el pasaporte en un plazo no mayor de un año  el contribuyente solicitara a la división de entrega, previo pago de penalidad, se le autorizará a retirar dicho documento.</t>
  </si>
  <si>
    <t>13 - Formacion Academica, Postgrado y Educacion Continua</t>
  </si>
  <si>
    <t>4766 - Biblioteca especializada</t>
  </si>
  <si>
    <t>Servicios ofertados</t>
  </si>
  <si>
    <t>Población</t>
  </si>
  <si>
    <t>Formación académica, postgrado y educación continua</t>
  </si>
  <si>
    <t>Biblioteca temática especializada en los temas concernientes a las relaciones internacionales, la diplomacia y temas afines</t>
  </si>
  <si>
    <t>3785 - Seguimiento y evaluación de los acuerdos internacionales</t>
  </si>
  <si>
    <t>Informes publicados</t>
  </si>
  <si>
    <t>Sectores interesados</t>
  </si>
  <si>
    <t>Se diseñará e implementará un sistema que incluya las normas, procesos y procedimientos para organizar y difundir el estatus de los acuerdos firmados con los demás países y organismos, incluyendo los acuerdos de cooperación. Se visualizarán las acciones a seguir en un período determinado, las personas e instituciones involucradas y los documentos generados de dichos procesos.</t>
  </si>
  <si>
    <t>3789 - Promoción de la identidad dominicana en el exterior</t>
  </si>
  <si>
    <t>Actividades realizadas</t>
  </si>
  <si>
    <t>Población dominicana residente en el extranjero</t>
  </si>
  <si>
    <t>"Coordinar con las diferentes instituciones nacionales construcción de un solo plan de promoción del país, incorporando e integrando elementos y estrategias de diplomacia pública, a ser implementado por las distintas representaciones dominicanas en el extranjero._x000D_
El plan deberá responder a los intereses del país en materia de turismo, cultura, inversión y exportación de manera que sirva como agente facilitador para el logro de relaciones bilaterales y multilaterales. Se instalará en la página web del MIREX y de todas los ministerios y entidades del estado relacionadas, así como en los teléfonos móviles de todo el personal del servicio exterior una aplicación para acceder en línea al plan de promoción y al portafolio de ofertas y atractivos de la República Dominicana."</t>
  </si>
  <si>
    <t>3790 - Censo de dominicanos en el exterior</t>
  </si>
  <si>
    <t>Instituciones Gubernamentales de la República Dominicana</t>
  </si>
  <si>
    <t>Se realizará el ier censo de dominicanos residentes en el exterior, con el cual se pretende conocer el número, sexo, edad, estado civil, nivel educacional y condiciones de vida de esta población, y poder formular políticas efectivas para el ejercicio ciudadano y su vinculación con el país. El levantamiento se realizará por zonas geográficas, en coordinación con la oficina nacional de estadística.</t>
  </si>
  <si>
    <t>3786 - Capacitación para promoción y apoyo al hermanamiento de ciudades y diplomacia urbana</t>
  </si>
  <si>
    <t>Municipalidad dominicana</t>
  </si>
  <si>
    <t>"Articulación de ciudades dominicanas con otras ciudades del mundo, para fomentar el fortalecimiento de las capacidades locales, los enlaces culturales y la cooperación mutua._x000D_
A través del INESDYC se capacitarán las autoridades municipales en materia de diplomacia._x000D_
Se construirán los espacios de articulación interinstitucional para gestionar, en coordinación con el MIREX, el hermanamiento de sus ciudades."</t>
  </si>
  <si>
    <t>3787 - Diseño e implementación del sistema integrado de gestión y control de servicios consulares</t>
  </si>
  <si>
    <t>Consulados integrados al sistema</t>
  </si>
  <si>
    <t>Se diseñará e implementará un sistema integral de gestión consular, tanto de la prestación de servicios, como de la gestión de recaudación, basado en el diseño de procesos eficientes y objetivamente medibles y verificables. Además con el uso de tic´s se creará._x000D_
Un portal de servicios consulares, que permita el autoservicio a los ciudadanos en el exterior, mejorando el servicio presencial de calidad. La implementación del sistema contemplará la revisión de las tasas consulares."</t>
  </si>
  <si>
    <t>3788 - Servicios de asistencia humanitaria, legal y migratoria a la población dominicana en el exterior</t>
  </si>
  <si>
    <t>Se establecerá la asesoría legal y protección social para aquellas dominicanas y dominicanos en el exterior que se encuentren en estado de vulnerabilidad e indigencia, como un servicio consular regular, esto implicará la creación de mecanismos de financiamiento, supervisión y fiscalización que aseguren la disponibilidad de recursos acorde a la magnitud de la población dominicana cubierta por cada representación, así como las normas y procesos para su provisión.</t>
  </si>
  <si>
    <t>3791 - Congreso de diplomacia moderna</t>
  </si>
  <si>
    <t>Congresos realizados</t>
  </si>
  <si>
    <t>Servicio exterior dominicano</t>
  </si>
  <si>
    <t>Es la creación de un espacio abierto, académico, de definición estratégica y operativa sobre temas de lo que es la diplomacia moderna en el contexto actual, local y global.</t>
  </si>
  <si>
    <t>3792 - Congreso de servicios consulares</t>
  </si>
  <si>
    <t>Personas vinculadas a la política exterior</t>
  </si>
  <si>
    <t>Es la creación de un espacio académico, abierto, de definición estratégica y operativa sobre el rol del servicio consular dominicano en el contexto actual, local y global.</t>
  </si>
  <si>
    <t>4427 - Atención a adultos mayores, embarazadas, discapacitados y menores para obtención del documento de viaje</t>
  </si>
  <si>
    <t>Racionalizar y normalizar la estructura del estado, incluyendo tanto las funciones institucionales como la dotación de personal, para eliminar la duplicidad y dispersión de funciones y organismos y propiciar el acercamiento de los servicios públicos a la población en el territorio, mediante la adecuada descentralización y desconcentración de la provisión de los mismos cuando corresponda.</t>
  </si>
  <si>
    <t>3305 - Certificación por investigación</t>
  </si>
  <si>
    <t>Este tipo de certificación se expide a solicitud de: Relaciones exteriores, ministerio público y otros organismos competentes, donde consta si el contribuyente posee o no un documento de viaje y si en algún momento se detectó alguna irregularidad en el mismo.</t>
  </si>
  <si>
    <t>3302 - Asistencia al ciudadano a través del 311</t>
  </si>
  <si>
    <t>Solicitudes atendidas</t>
  </si>
  <si>
    <t>Ciudadanos que tienen preguntas, quejas, reclamaciones etc., las cuales son respondidas a la mayor brevedad posible.</t>
  </si>
  <si>
    <t>3309 - Formación en lenguas extranjeras</t>
  </si>
  <si>
    <t>Personas matriculadas</t>
  </si>
  <si>
    <t>Funcionarios del MIREX y estudiantes</t>
  </si>
  <si>
    <t>Oferta académica en lenguas extranjeras</t>
  </si>
  <si>
    <t>3310 - Implementación de educación virtual en programas de política exterior, diplomacia y temas afines</t>
  </si>
  <si>
    <t>Personas formadas</t>
  </si>
  <si>
    <t>Funcionarios del MIREX y otras dependencias del Estado</t>
  </si>
  <si>
    <t>Oferta académica en la modalidad virtual</t>
  </si>
  <si>
    <t>3306 - Educación de postgrados</t>
  </si>
  <si>
    <t>Funcionarios del MIREX y ciudadanos dominicanos</t>
  </si>
  <si>
    <t>Oferta de postgrado a nivel de maestría en diplomacia y servicio consular y especialidad en diplomacia comercial.</t>
  </si>
  <si>
    <t>3307 - Educación continua</t>
  </si>
  <si>
    <t>Egresados</t>
  </si>
  <si>
    <t>Oferta de educación continua en diplomacia, relaciones internacionales y áreas afines.</t>
  </si>
  <si>
    <t>3308 - Publicación de revista temática en política exterior</t>
  </si>
  <si>
    <t>Revistas publicadas</t>
  </si>
  <si>
    <t>Revista dedicada al análisis y la discusión de las relaciones internacionales en todos sus ámbitos, a estimular y moldear el diálogo sobre los acontecimientos mundiales y a difundir las líneas maestras de la política exterior dominicana.</t>
  </si>
  <si>
    <t>3407 - Investigación académica sobre política exterior y relaciones internacionales</t>
  </si>
  <si>
    <t>Investigaciones realizadas</t>
  </si>
  <si>
    <t>Realización de investigaciones relacionadas con política exterior, diplomacia y temas afines</t>
  </si>
  <si>
    <t>3300 - Pasaportes emitidos/renovados</t>
  </si>
  <si>
    <t>Libretas entregadas</t>
  </si>
  <si>
    <t>Documento de viaje emitido o renovado a ciudadanos dominicanos, residentes en el país o en el exterior que así lo soliciten.</t>
  </si>
  <si>
    <t>20 - Administracion Presupuestaria</t>
  </si>
  <si>
    <t>4613 - Informe de seguimiento de la ejecución trimestral físico-financiero</t>
  </si>
  <si>
    <t>Unidades ejecutoras incluidas en informe</t>
  </si>
  <si>
    <t>Instituciones GC/DESC/SS - Ciudadanos</t>
  </si>
  <si>
    <t>Implementadas las políticas de gasto y alineadas a la Estrategia Nacional de Desarrollo</t>
  </si>
  <si>
    <t>Informe de seguimiento de la ejecución trimestral físico-financiero</t>
  </si>
  <si>
    <t>17 - Servicios de Contabilidad Gubernamental</t>
  </si>
  <si>
    <t>3845 - DEPURACIÓN Y AJUSTE DE CUENTAS CONTABLES EN INSTITUCIONES DEL GOBIERNO CENTRAL</t>
  </si>
  <si>
    <t>Instituciones con cuentas depuradas</t>
  </si>
  <si>
    <t>Instituciones del sector público</t>
  </si>
  <si>
    <t>Servicios de contabilidad gubernamental</t>
  </si>
  <si>
    <t>ES EL SEGUIMIENTO CONTINUO A LAS INSTITUCIONES DEL GOBIERNO CENTRAL, VÍA CORREO ELECTRÓNICO, TELEFÓNICO Y VISITAS PERSONALIZADAS, CON LA FINALIDAD DE QUE REALICEN LA DEPURACIÓN DE LAS CUENTAS CONTABLES QUE CONFORMAN LOS ESTADOS FINANCIEROS DEL GOBIERNO CENTRAL.  SE REALIZA UN ANÁLISIS  A LOS SALDOS DEPURADOS POR LA INSTITUCIÓN, CON LA FINALIDAD DE CONCILIAR LAS VARIACIONES, PREVIO A SU REGISTRO EN EL SISTEMA.</t>
  </si>
  <si>
    <t>16 - Capacitacion en Politicas y Gestion Fiscal</t>
  </si>
  <si>
    <t>3006 - SISTEMA DE CAPACITACIÓN A DISTANCIA</t>
  </si>
  <si>
    <t>Participantes en la acciones de capacitación virtual</t>
  </si>
  <si>
    <t>Empleados Hacienda, unidades funcionales, servidores público</t>
  </si>
  <si>
    <t>Capacitación y adiestramiento en política y gestión fiscal</t>
  </si>
  <si>
    <t>EJECUCIÓN DEL SISTEMA DE CAPACITACIÓN A DISTANCIA</t>
  </si>
  <si>
    <t>3013 - Gestión de modificaciones presupuestarias</t>
  </si>
  <si>
    <t>Modificaciones presupuestarias emitidas</t>
  </si>
  <si>
    <t>Instituciones GC/DESC/SS</t>
  </si>
  <si>
    <t>Consiste en recibir, gestionar y tramitar las distintas solicitudes de modificaciones presupuestarias emitidas por las instituciones</t>
  </si>
  <si>
    <t>4615 - Presupuesto consolidado del sector público remitido al congreso</t>
  </si>
  <si>
    <t>Presupuesto consolidado remitido al Congreso</t>
  </si>
  <si>
    <t>Presupuesto consolidado del sector público remitido al congreso</t>
  </si>
  <si>
    <t>4617 - Informe de ejecución presupuestaria de los gobiernos locales</t>
  </si>
  <si>
    <t>Ayuntamientos que presentan ejecución presupuestaria</t>
  </si>
  <si>
    <t>Informe de ejecución presupuestaria de los gobiernos locales</t>
  </si>
  <si>
    <t>3011 - Proyecto de presupuesto general del estado remitido al congreso</t>
  </si>
  <si>
    <t>PGE remitido al Congreso Nacional</t>
  </si>
  <si>
    <t>Consiste en la coordinación del proceso de formulación presupuestaria, y elaboración del proyecto de presupuesto general (físico y financiero) del estado , para todas las instituciones del gobierno central, las instituciones descentralizadas y de la seguridad social.</t>
  </si>
  <si>
    <t>4837 - Evaluación y Seguimiento a los Registros de la Ejecución Presupuestaria</t>
  </si>
  <si>
    <t>Registros</t>
  </si>
  <si>
    <t>Consiste en observar en el SIGEF los documentos correspondientes  relacionados con la ejecución presupuestaria realizadas por las unidades ejecutoras del Gobierno Central, verificando las cuentas utilizadas del clasificador presupuestario y el concepto del gasto y/o ingreso.  Así como darle seguimiento a los documentos que dejan rezagados, es decir que fueron creados y no continuaron su curso, también el análisis y seguimiento a las ejecuciones de los anticipos financieros, entre otros procesos.</t>
  </si>
  <si>
    <t>4840 - Saneamiento de las Cuentas de los Balances de Deuda Pública y Obligaciones del Tesoro</t>
  </si>
  <si>
    <t>Cuentas saneadas</t>
  </si>
  <si>
    <t>Lograr la depuración integral de los saldos de las cuentas que forman los balances de deuda pública y obligaciones del tesoro en el SIGEF, a través de la asesoría directa y continua que permita el cumplimiento oportuno del plan de implementación de Normas Internacionales de Contabilidad (NICSP) en el Sector Público Dominicano.</t>
  </si>
  <si>
    <t>14 - Regulacion, Supervision y Fomento de las Compras Publicas</t>
  </si>
  <si>
    <t>4825 - Dictámenes jurídicos-resolutivos de procedimientos de compras basados en resolución de conflictos</t>
  </si>
  <si>
    <t>Resoluciones de conflictos emitidas</t>
  </si>
  <si>
    <t>Entidad contratante, proveedores del Estado y MIPYME</t>
  </si>
  <si>
    <t>Regulación, supervisión yfomento de las compras públicas</t>
  </si>
  <si>
    <t>Proceso de arbitraje entre los actores del sistema donde se dirimen las faltas, o violaciones de la norma, acogidos a los principios de la Ley No.340-06</t>
  </si>
  <si>
    <t>4831 - Elaboración de políticas contables</t>
  </si>
  <si>
    <t>Políticas contables</t>
  </si>
  <si>
    <t>Políticas Particulares elaboradas en base a las  Normas Internacionales de Contabilidad para el Sector Público, serán sobre las construcciones en proceso, obras en proceso, entre otras.</t>
  </si>
  <si>
    <t>4842 - Elaboración del manual de procedimientos contables</t>
  </si>
  <si>
    <t>Manual elaborado</t>
  </si>
  <si>
    <t>El Manual describe el uso de todas las cuentas del catalogo, cuando y como deben debitarse y acreditarse las cuentas.</t>
  </si>
  <si>
    <t>4834 - Elaboración y actualización de manuales para el Gobierno General</t>
  </si>
  <si>
    <t>Manuales actualizados</t>
  </si>
  <si>
    <t>Es la actualización de manuales ya realizados, los cuales necesitan mejoras, estos son:  Manual del Momento del Ingreso, Manual del Momento del Gasto y Manual para la Elaboración del Estado de Recaudación e Inversión de las Rentas (ERIR).</t>
  </si>
  <si>
    <t>4841 - Elaboración de la Matriz Presupuesto-Contabilidad</t>
  </si>
  <si>
    <t>Matriz elaborada</t>
  </si>
  <si>
    <t>Se estará elaborando una matriz presupuesto contabilidad, considerando el clasificador presupuestario vigente, catálogo de cuentas sustentado en NICSP y otras tablas, para producir de forma automática asientos por partidas doble al registrar las transacciones  económicas financieras que entran al sistema una sola vez. Serán consideradas las etapas de las ejecuciones presupuestarias; así como el momento de afectación, políticas contables generales y particulares adoptadas.</t>
  </si>
  <si>
    <t>3125 - Emisión de políticas, normas y procedimientos de compras</t>
  </si>
  <si>
    <t>Normativas de compras emitidas</t>
  </si>
  <si>
    <t>Entidad contratante, proveedores del estado y MIPYME</t>
  </si>
  <si>
    <t>Consite en las normativas de compras emitidas</t>
  </si>
  <si>
    <t>3128 - Capacitaciones en el SNCC</t>
  </si>
  <si>
    <t>Sociedad, veedores, entidad contratante, proveedores</t>
  </si>
  <si>
    <t>CAPACITACIONES  DEL SISTEMA NACIONAL DE COMPRAS Y CONTRATACIONES, ESTO INCLUYE A FUNCIONARIOS DEL ESTADO, PROVEEDORES DEL ESTADO, MIPYMES, VEEDORES, OBSERVATORIO.</t>
  </si>
  <si>
    <t>3030 - ELABORACIÓN Y ACTUALIZACIÓN DE PROCEDIMIENTOS CONTABLES PARA EL GOBIERNO CENTRAL</t>
  </si>
  <si>
    <t>Procedimientos elaborados y/o actualizados</t>
  </si>
  <si>
    <t>ELABORACIÓN Y REVISIÓN DE LOS PRINCIPALES PROCEDIMIENTOS CONTABLES, PARA LAS INSTITUCIONES, LUEGO DE REALIZAR  LEVANTAMIENTO EN LAS MISMAS.</t>
  </si>
  <si>
    <t>3005 - IMPLEMENTACIÓN EN LA MODALIDAD VIRTUAL DE LAS CARPETAS DOCENTES Y LAS ESPECIALIDADES TÉCNICAS</t>
  </si>
  <si>
    <t>Carpetas docentes implementadas</t>
  </si>
  <si>
    <t>Hacienda y unidades funcionales y servidores públicos</t>
  </si>
  <si>
    <t>IMPLEMENTACIÓN EN LA MODALIDAD VIRTUAL DE LAS CARPETAS DOCENTES Y LAS ESPECIALIDADES TÉCNICAS</t>
  </si>
  <si>
    <t>3029 - ACTUALIZACIÓN DE NORMAS DE CORTE SEMESTRAL Y CIERRE FISCAL</t>
  </si>
  <si>
    <t>Normas actualizadas</t>
  </si>
  <si>
    <t>ACTUALIZACIÓN DE LAS NORMAS DE CORTE SEMESTRAL Y CIERRE FISCAL DE EJECUCIÓN DEL PRESUPUESTO GENERAL DEL ESTADO , LAS CUALES ESTABLECEN LOS PASOS QUE DEBEN SEGUIR LAS INSTITUCIONES EN SUS OPERACIONES, Y LAS INFORMACIONES QUE LAS MISMAS DEBEN REMITIR A LA DIRECCIÓN GENERAL DE CONTABILIDAD GUBERNAMENTAL SEMESTRAL Y ANUA</t>
  </si>
  <si>
    <t>3124 - Rueda de negocios</t>
  </si>
  <si>
    <t>Ruedas de negocios</t>
  </si>
  <si>
    <t>RUEDA DE NEGOCIOS A MIPYMES Y/O SECTORES PRODUCTIVOS</t>
  </si>
  <si>
    <t>3126 - Registro de proveedores del Estado</t>
  </si>
  <si>
    <t>Proveedores registrados</t>
  </si>
  <si>
    <t>Proveedores del Estado</t>
  </si>
  <si>
    <t>CONSISTE EN EL REGISTRO, ORGANIZACIÓN Y ACTUALIZACIÓN  DE UNA BASE DE DATOS DE PROVEEDORES DEL ESTADO, CLASIFICADOS POR RUBRO, EN CUMPLIMIENTO A LA LEY  NO. 340 PARA SUPLIR BIENES Y SERVICIOS A LAS DISTINTAS INSTITUCIONES GUBERNAMENTALES.</t>
  </si>
  <si>
    <t>3129 - Emisión de boletines estadísticos</t>
  </si>
  <si>
    <t>Boletines emitidos</t>
  </si>
  <si>
    <t>CONSISTE EN LA EMISIÓN DE BOLETINES Y ESTADÍSTICAS DEL SISTEMA DE COMPRAS Y CONTRATACIONES PÚBLICAS (SNCP).</t>
  </si>
  <si>
    <t>3130 - Publicación de procesos de compras del SNCC</t>
  </si>
  <si>
    <t>Contratos publicados</t>
  </si>
  <si>
    <t>CONTRATOS DE COMPRA GENERADOS EN EL SISTEMA , QUE PERMITA LA TRAZABILIDAD DE TODOS LOS PROCESOS Y EL CUMPLIMIENTO DE LA LEY 340-06.</t>
  </si>
  <si>
    <t>3028 - IMPLEMENTACIÓN DE LAS NORMAS DE CONTABILIDAD APLICABLES AL SECTOR PÚBLICO</t>
  </si>
  <si>
    <t>Normas de contabilidad</t>
  </si>
  <si>
    <t>CONSISTE EN REALIZAR LEVANTAMIENTO DE INFORMACIÓN A LAS INSTITUCIONES DEL GOBIERNO CENTRAL, DESCENTRALIZADAS Y MUNICIPALIDADES, PROPICIANDO QUE LOS MISMOS SE INVOLUCREN  EN EL DESARROLLO DE LA FASE DE IMPLEMENTACIÓN DE LAS NICSP, ASUMIENDO EL COMPROMISO Y ADQUIRIENDO  LAS COMPETENCIAS NECESARIAS PARA LA  CORRECTA IMPLEMENTACIÓN. LUEGO DE LA CAPACITACIÓN, DARLE SEGUIMIENTO Y ASESORÍA A LAS INSTITUCIONES, OFRECIÉNDOLES SOPORTE ANTE LAS NECESIDADES E INQUIETUDES QUE PUEDAN PRESENTAR.</t>
  </si>
  <si>
    <t>3032 - ELABORACIÓN DEL ESTADO DE RECAUDACIÓN E INVERSIÓN DE LAS RENTAS AL CIERRE DE AÑOS</t>
  </si>
  <si>
    <t>Estados elaborados</t>
  </si>
  <si>
    <t>INFORME ELABORADO SEMESTRAL Y ANUAL, PARA SER PRESENTADO POR EL MINISTRO DE HACIENDA A LA CÁMARA DE CUENTAS. SIRVE DE BASE PARA LA RENDICIÓN DE CUENTAS DEL PODER EJECUTIVO ANTE EL CONGRESO NACIONAL. EL CONTENIDO DE ESTE INFORME, BRINDA LOS ELEMENTOS QUE PERMITEN UNA ADECUADA COMPRENSIÓN DE LOS HECHOS ECONÓMICOS Y FINANCIEROS DE CADA PERÍODO FISCAL.</t>
  </si>
  <si>
    <t>3033 - EVALUACIÓN Y SEGUIMIENTO A LOS REGISTROS CONTABLES EN EL SISTEMA DE CONTABILIDAD GUBERNAMENTAL</t>
  </si>
  <si>
    <t>Instituciones evaluadas</t>
  </si>
  <si>
    <t>ES EL MONITOREO, SEGUIMIENTO Y ANÁLISIS QUE SE REALIZA A LOS MOVIMIENTOS DE INGRESOS Y GASTOS DE LOS SUB-SISTEMA DE TESORERÍA Y PRESUPUESTO, DE LAS INSTITUCIONES DEL GOBIERNO CENTRAL Y DESCENTRALIZADAS, A FIN DE VALIDAR QUE LOS MISMOS SE ENCUENTREN DEBIDAMENTE REGISTRADOS EN EL SUB-SISTEMA DE CONTABILIDAD.</t>
  </si>
  <si>
    <t>3034 - EVALUACIÓN Y SEGUIMIENTO A LOS ANTICIPOS FINANCIEROS</t>
  </si>
  <si>
    <t>Resoluciones evaluadas</t>
  </si>
  <si>
    <t>CONSISTE EN EVALUAR LAS RESOLUCIONES DE ANTICIPOS, REMITIDAS A LA DIGECOG, A FIN DE PROCEDER A SU REGISTRO EN EL SIGEF Y DAR SEGUIMIENTO A LA GESTIÓN QUE EFECTÚAN LAS UNIDADES CON LOS MISMO, HASTA LA REGULARIZACIÓN Y/O RENDICIÓN REALIZADAS CON LOS RECURSOS APROBADOS MEDIANTE ESE MECANISMO.</t>
  </si>
  <si>
    <t>3127 - Asistencia técnica en SNCP</t>
  </si>
  <si>
    <t>Asistencias técnicas atendidas</t>
  </si>
  <si>
    <t>MIPYME's en Rep. Dom.</t>
  </si>
  <si>
    <t>ASISTENCIA TÉCNICA A LOS ACTORES DEL SISTEMA NACIONAL DE CONTRATACIONES PÚBLICAS.</t>
  </si>
  <si>
    <t>3031 - APLICACIÓN DEL SISTEMA DE ADMINISTRACIÓN DE BIENES (SIAB) EN LAS INSTITUCIONES DEL SECTOR PÚBLICO</t>
  </si>
  <si>
    <t>Instituciones con SIAB aplicado</t>
  </si>
  <si>
    <t>ES EL SEGUIMIENTO QUE SE LE OTORGA A CADA UNA DE LAS UNIDADES EJECUTORAS DEL GOBIERNO CENTRAL Y A INSTITUCIONES DESCENTRALIZADAS, EN EL PROCESO DE REGISTRO DE LOS BIENES EN EL SISTEMA DE ADMINISTRACIÓN DE BIENES (SIAB), DE CONFORMIDAD CON LAS NORMAS Y PROCEDIMIENTOS ESTABLECIDOS.</t>
  </si>
  <si>
    <t>3036 - ELABORACIÓN DE LAS CUENTAS ECONÓMICAS Y OTRA INFORMACIÓN NECESARIA DEL SECTOR PÚBLICO PARA LA FORMACIÓN DE LAS CUENTAS NACIONALES</t>
  </si>
  <si>
    <t>Cuentas elaboradas</t>
  </si>
  <si>
    <t>SON ESTADOS QUE CONTIENEN LAS INFORMACIONES DE EJECUCIÓN PRESUPUESTARIA DE UN TRIMESTRE, QUE SIRVEN DE INSUMO PARA LA ELABORACIÓN DE LAS CUENTAS NACIONALES EN EL BANCO CENTRAL DE LA REPÚBLICA.</t>
  </si>
  <si>
    <t>3037 - Programas presupuestarios orientados a resultados en el presupuesto general del estado</t>
  </si>
  <si>
    <t>Programas presupuestarios orientados a resultados incluidas en el PGE</t>
  </si>
  <si>
    <t>Instituciones públicas pilotos y ciudadanos</t>
  </si>
  <si>
    <t>Análisis de los programas presupuestarios que entregan producción terminal, determinando su avance físico y financiero y los desvíos, en caso de que se merite.</t>
  </si>
  <si>
    <t>3007 - OFERTAS ACADÉMICAS</t>
  </si>
  <si>
    <t>Participantes</t>
  </si>
  <si>
    <t>Empleados Hacienda, servidores públicos sector financiero</t>
  </si>
  <si>
    <t>EJECUCIÓN DE LA OFERTA ACADÉMICA CONFORME A LAS PRIORIDADES Y NECESIDADES IDENTIFICADAS</t>
  </si>
  <si>
    <t>4614 - Informe de seguimiento anual de metas físicas</t>
  </si>
  <si>
    <t>Informe de seguimiento anual de metas físicas</t>
  </si>
  <si>
    <t>4616 - Informe de ejecución presupuestaria de las empresas públicas</t>
  </si>
  <si>
    <t>Empresas públicas incluidas en informe de ejecución</t>
  </si>
  <si>
    <t>Empresas públicas</t>
  </si>
  <si>
    <t>Informe de ejecución presupuestaria de las empresas públicas</t>
  </si>
  <si>
    <t>4619 - Informes de ejecución financiera de la DIGEPRES</t>
  </si>
  <si>
    <t>Informes de ejecución financiera publicados</t>
  </si>
  <si>
    <t>Informes de ejecución financiera de la DIGEPRES</t>
  </si>
  <si>
    <t>4618 - Elaboración y difusión del presupuesto ciudadano</t>
  </si>
  <si>
    <t>Ejemplares de presupuesto ciudadano distribuidos</t>
  </si>
  <si>
    <t>Ciudadanos</t>
  </si>
  <si>
    <t>Elaboración y difusión del presupuesto ciudadano</t>
  </si>
  <si>
    <t>3123 - Asistencia técnica en el SNCP a MIPYME mujeres</t>
  </si>
  <si>
    <t>Asistencias técnicas</t>
  </si>
  <si>
    <t>Las MIPYME's mujeres</t>
  </si>
  <si>
    <t>ASISTENCIA TÉCNICA A LOS MUJERES EN EL SISTEMA NACIONAL DE CONTRATACIONES PÚBLICAS</t>
  </si>
  <si>
    <t>12 - Servicios de Educación Inicial.</t>
  </si>
  <si>
    <t>87 - EDUCACION INICIAL</t>
  </si>
  <si>
    <t>Niños de  3 a 5 años educados</t>
  </si>
  <si>
    <t>Incremento del acceso al último grado del nivel inicial.</t>
  </si>
  <si>
    <t>ES EL PRIMER NIVEL EDUCATIVO Y SERÁ IMPARTIDO ANTES DE LA EDUCACIÓN BÁSICA COORDINADA POR LA FAMILIA Y LA COMUNIDAD.</t>
  </si>
  <si>
    <t>13 - Servicios de Educación Básica.</t>
  </si>
  <si>
    <t>95 - EDUCACION BASICA</t>
  </si>
  <si>
    <t>Niños de 6-13 años educados</t>
  </si>
  <si>
    <t>Garantizar el acceso y la permanencia de los estudiantes de educación básica.</t>
  </si>
  <si>
    <t>ES LA ETAPA DEL PROCESO EDUCATIVO CONSIDERADO COMO EL MÍNIMO DE EDUACIÓN A QUE TIENE DERECHO TODO HABITANTE DEL PAÍS.</t>
  </si>
  <si>
    <t>14 - Servicios de Educación Media.</t>
  </si>
  <si>
    <t>137 - EDUCACION MEDIA</t>
  </si>
  <si>
    <t>Garantizar el acceso, la permanencia y la mejora en el nivel de aprendizaje de los estudiantes a la educación media.</t>
  </si>
  <si>
    <t>CONSTITUYE EL PERÍODO POSTERIOR AL NIVEL BÁSICO. TIENE UNA DURACIÓN DE CUATRO AÑOS DIVIDIDO EN DOS CICLOS.</t>
  </si>
  <si>
    <t>15 - Servicios de Educación de Adultos.</t>
  </si>
  <si>
    <t>175 - EDUCACION DE ADULTOS</t>
  </si>
  <si>
    <t>Reducción del analfabetismo e incrementar la oferta de educación para personas jóvenes y adultas.</t>
  </si>
  <si>
    <t>ES EL PROCESO INTEGRAL Y PERMANENTE, DESTINADO A LOGRAR, TANTO LA FORMACIÓN DE LOS ADULTOS QUE POR DIFERENTES MOTIVOS NO PUDIERON RECIBIR LA EDUCACIÓN SISTEMÁTICA REGULAR, COMO LA DE AQUELLOS, QUE HABIÉNDOSELA RECIBIDO A NIVEL BÁSICO Y MEDIO DESEEN ADQUIRIR FORMACIÓN EN EL CAMPO PROFESIONAL PARA INTEGRARSE AL DESARROLLO LABORAL, PRODUCTIVO DEL PAIS Y PARA SU AUTORREALIZACIÓN.</t>
  </si>
  <si>
    <t>177 - ALFABETIZACION</t>
  </si>
  <si>
    <t>Número de Personas Alfabetizadas</t>
  </si>
  <si>
    <t>ES EL PROCESO INTEGRAL Y PERMANENTE, DESTINADO A LOGRA LA FORMACION DE ADULTOS.</t>
  </si>
  <si>
    <t>4397 - SERVICIO DE ATENCIÓN INTEGRAL A LA PRIMERA INFANCIA</t>
  </si>
  <si>
    <t>Niños/as de 0 a 4 años matriculados</t>
  </si>
  <si>
    <t>SERVICIO DE ATENCIÓN INTEGRAL A LA PRIMERA INFANCIA</t>
  </si>
  <si>
    <t>18 - Formación y Desarrollo de la Carrera Docente.</t>
  </si>
  <si>
    <t>4905 - Formación en postgrado de docentes</t>
  </si>
  <si>
    <t>Número de docentes formados</t>
  </si>
  <si>
    <t>Docentes</t>
  </si>
  <si>
    <t>Dotar a los docentes de las destrezas y habilidades para impartir una formación de calidad.</t>
  </si>
  <si>
    <t>Formación en postgrado de docentes</t>
  </si>
  <si>
    <t>16 - Servicios de Bienestar Estudiantil</t>
  </si>
  <si>
    <t>4428 - PROGRAMA DE ALIMENTACIÓN ESCOLAR</t>
  </si>
  <si>
    <t>Estudiantes</t>
  </si>
  <si>
    <t>Garantizar el acceso y la permanencia de niños y niñas en condiciones de vulnerabilidad.</t>
  </si>
  <si>
    <t>PROGRAMA DE ALIMENTACIÓN ESCOLAR</t>
  </si>
  <si>
    <t>4903 - Formación continúa para docentes</t>
  </si>
  <si>
    <t>Formación continúa para docentes</t>
  </si>
  <si>
    <t>4431 - PROGRAMA DE SALUD AUDITIVA</t>
  </si>
  <si>
    <t>PROGRAMA DE SALUD AUDITIVA</t>
  </si>
  <si>
    <t>4906 - Formación Inicial para licenciados</t>
  </si>
  <si>
    <t>Número de estudiantes formados</t>
  </si>
  <si>
    <t>Esta formación es impartida a los estudiantes con grado de Licenciatura para convertirse en docentes.</t>
  </si>
  <si>
    <t>4904 - Certificación para docentes</t>
  </si>
  <si>
    <t>Certificación para docentes</t>
  </si>
  <si>
    <t>4432 - DOTACIÓN DE UNIFORMES ESCOLARES</t>
  </si>
  <si>
    <t>DOTACIÓN DE UNIFORMES ESCOLARES</t>
  </si>
  <si>
    <t>4429 - PROGRAMA DE SALUD BUCAL</t>
  </si>
  <si>
    <t>PROGRAMA DE SALUD BUCAL</t>
  </si>
  <si>
    <t>4433 - Dotación de mochilas con útiles escolares</t>
  </si>
  <si>
    <t>DOTACIÓN DE MOCHILAS CON ÚTILES ESCOLARES</t>
  </si>
  <si>
    <t>4430 - PROGRAMA DE AGUDEZA VISUAL</t>
  </si>
  <si>
    <t>PROGRAMA DE AGUDEZA VISUAL</t>
  </si>
  <si>
    <t>17 - Construccion,  Ampliacion y Rehabilitacion de Planteles Escolares</t>
  </si>
  <si>
    <t>5178 - Equipación de estancias infantiles</t>
  </si>
  <si>
    <t>Número de estancias equipadas</t>
  </si>
  <si>
    <t>Equipación de estancias infantiles</t>
  </si>
  <si>
    <t>Ampliar la cobertura de los servicios educativos para un mejor acceso por parte de la población.</t>
  </si>
  <si>
    <t>5176 - Construcción de aulas</t>
  </si>
  <si>
    <t>Número de aulas construidas</t>
  </si>
  <si>
    <t>Construcción de aulas</t>
  </si>
  <si>
    <t>5175 - Rehabilitación de aulas</t>
  </si>
  <si>
    <t>Número de aulas rehabilitadas</t>
  </si>
  <si>
    <t>Rehabilitación de aulas</t>
  </si>
  <si>
    <t>5177 - Construcción de estancias infantiles</t>
  </si>
  <si>
    <t>Número de estancias construidas</t>
  </si>
  <si>
    <t>Niños, niñas y adolescentes</t>
  </si>
  <si>
    <t>Construcción de estancias infantiles</t>
  </si>
  <si>
    <t>5179 - Habilitación docente para profesionales</t>
  </si>
  <si>
    <t>Número de profesionales habilitados</t>
  </si>
  <si>
    <t>Profesionales</t>
  </si>
  <si>
    <t>Habilitación docente para profesionales</t>
  </si>
  <si>
    <t>13 - Servicios de Salud Colectiva</t>
  </si>
  <si>
    <t>37 - RESPUESTA OPORTUNA Y EFICAZ A ENFERMEDADES TRANSMITIDAS POR VECTORES EN PROVINCIAS PRIORIZADAS POR EPIDEMIOLOGÍA</t>
  </si>
  <si>
    <t>Número de intervenciones para el control de vector</t>
  </si>
  <si>
    <t>Población General por provincias y municipios</t>
  </si>
  <si>
    <t>Servicios de Salud Colectiva</t>
  </si>
  <si>
    <t>DESARROLLO DE ACCIONES DE DESCHATARRIZACIÓN, DRENAJE, CONTROL DE DESECHOS-BASURA E INTERVENCIÓN DE PROMOCIÓN, CALCULANDO POR LO MENOS 5 INTERVENCIONES POR PROVINCIA</t>
  </si>
  <si>
    <t>47 - Lactancia materna exclusiva al menos hasta los seis meses de edad</t>
  </si>
  <si>
    <t>Población de infante menores de 6 meses de edad</t>
  </si>
  <si>
    <t>Atenciones a niños de bajo peso al nacer integrados en el programa de alimentación nutricional</t>
  </si>
  <si>
    <t>11 - Rectoría, Dirección y Coordinación del Sistema Nacional de Salud</t>
  </si>
  <si>
    <t>89 - Habilitación y Acreditación de Servicios y Establecimientos de Salud.</t>
  </si>
  <si>
    <t>Establecimientos de salud públicos y privados</t>
  </si>
  <si>
    <t>Rectoría, Dirección y Coordinación del Sistema Nacional de Salud</t>
  </si>
  <si>
    <t>Proceso desarrollado por el MSP para que los servicios y establecimientos públicos y privados estén en condiciones optimas para satisfacer la demanda de la población y disminuir Riesgos de Morbi-Mortalidad</t>
  </si>
  <si>
    <t>15 - Asistencia Social</t>
  </si>
  <si>
    <t>4417 - PESONAS DE ESCASOS RECURSOS QUE RECIBEN AYUDA ECONÓMICAS Y EN ESPECIE</t>
  </si>
  <si>
    <t>Número de personas beneficiadas con ayuda financiera</t>
  </si>
  <si>
    <t>Personas de escasos recursos a nivel nacional</t>
  </si>
  <si>
    <t>PESONAS DE ESCASOS RECURSOS QUE RECIBEN AYUDA ECONÓMICAS Y EN ESPECIE</t>
  </si>
  <si>
    <t>4793 - Estrategia de ampliacion de cobertura de los servicios de salud mental implementada</t>
  </si>
  <si>
    <t>Personas capacitadas en salud mental por niveles de atención</t>
  </si>
  <si>
    <t>Ciudadanos dominicanos</t>
  </si>
  <si>
    <t>Describe las diferentes faces de implementación de la estrategia definida para el cierre de brecha de los servicios de atención de la salud mental</t>
  </si>
  <si>
    <t>4762 - Metodologias para la gestion y formulación de planes, programas y proyectos implementada</t>
  </si>
  <si>
    <t>Informes elaborados</t>
  </si>
  <si>
    <t>Elaboración de todas las herramientas, procesos y documentos que son utilizados para el desarrollo de la metodología orientada a resultados</t>
  </si>
  <si>
    <t>4775 - Sistema nacional de calidad de los servicios y seguridad de los pacientes</t>
  </si>
  <si>
    <t>Programa de control de calidad post comercialización estructurado e implementado</t>
  </si>
  <si>
    <t>Se refiere al desarrollo del programa de control de calidad para la inocuidad de los productos en la etapa de post comercializacion (antihipertensivos, hipoglicemiantes, analgésico y antibióticos/ PAN y aceites comestibles y leche)</t>
  </si>
  <si>
    <t>4796 - Promoción y prevención a la Discapacidad con enfoque de riesgo en seguridad vial</t>
  </si>
  <si>
    <t>Documento 'Buenas prácticas en seguridad vial, escolar' gestionado su inclusión en la currículo escolar</t>
  </si>
  <si>
    <t>Desarrollo de estrategia de promoción, prevención recuperación, rehabilitación e inclusión social de la población, que incidan en la minimización de factores de riesgo de discapacidades evitables y que promuevan condiciones y estilos de vida saludables.</t>
  </si>
  <si>
    <t>4795 - Monitoreo de  la calidad del agua envasada</t>
  </si>
  <si>
    <t>Número de plantas procesadoras de agua para consumo humano  inspecciónadas</t>
  </si>
  <si>
    <t>Vigilancia y control de los expendios de agua para el consumo humano</t>
  </si>
  <si>
    <t>4794 - Estrategia de ampliacion de cobertura de los servicios de salud mental</t>
  </si>
  <si>
    <t>Sistema de monitoreo y evaluacion de salud mental diseñado e implementado</t>
  </si>
  <si>
    <t>5048 - Conferencias para la prevención y combate al mercado ilícito de medicamentos fortalecidas</t>
  </si>
  <si>
    <t>Número de conferencias</t>
  </si>
  <si>
    <t>Acciones de Prevención y combate al mercado ilícito de medicamentos fortalecidas, en el seno de la Comisión Interinstitucional de Prevención y Combate al Mercado Ilícito de Medicamentos</t>
  </si>
  <si>
    <t>5046 - Realización de encuesta nacional sobre 'Situación  de servicios farmacéuticos y precios de medicamentos documentada al 2017'</t>
  </si>
  <si>
    <t>Número de encuestas</t>
  </si>
  <si>
    <t>Realización de una encuesta nacional sobre "Situación  de servicios farmacéuticos y precios de medicamentos documentada al 2017"</t>
  </si>
  <si>
    <t>18 - Provisión de Medicamentos, Insumos Sanitarios y Reactivos de laboratorios</t>
  </si>
  <si>
    <t>282 - Dispensación y ventas de medicamentos a las farmacias del pueblo</t>
  </si>
  <si>
    <t>Medicamentos dispensados</t>
  </si>
  <si>
    <t>Población en general, de acuerdo a la demanda</t>
  </si>
  <si>
    <t>Provisión de Medicamentos, Insumos Sanitarios y Reactivos de laboratorios</t>
  </si>
  <si>
    <t>Farmacias que venden medicamentos a bajo costo a la poblacion</t>
  </si>
  <si>
    <t>283 - Suministro de medicamentos e insumos sanitarios a población vulnerable en programas sociales.</t>
  </si>
  <si>
    <t>Probación priorizada</t>
  </si>
  <si>
    <t> Entrega de medicamentos a la Poblacion vulnerable</t>
  </si>
  <si>
    <t>284 - Donación de medicamentos a instituciones sin fines de lucro.</t>
  </si>
  <si>
    <t>Medicamentos despachados</t>
  </si>
  <si>
    <t>Instituciones sin Fines de Lucro</t>
  </si>
  <si>
    <t>Donaciones de medicamentos a instituciones sin fines de lucro</t>
  </si>
  <si>
    <t>218 - Entrega de micronutrientes a niños y niñas menores de 5 años,embarazadas,puerperas y adolescentes</t>
  </si>
  <si>
    <t>niños menores de 5 años suplementados</t>
  </si>
  <si>
    <t>Población infante menores de 5 años de edad</t>
  </si>
  <si>
    <t>Desarrollo del programa nutricional  en las 38 DPS/DMS</t>
  </si>
  <si>
    <t>212 - Vigilancia Epidemiológica Permanente.</t>
  </si>
  <si>
    <t>Grupo de personas que viven en un área o espacio geográfico</t>
  </si>
  <si>
    <t>Proceso que permite reunir la información indispensable para conocer, a cada momento, la ocurrencia y distribución de los problemas de salud de la población y detectar o prevenir cambios que puedan ocurrir por la alteración de factores condicionantes.</t>
  </si>
  <si>
    <t>220 - Detección y Curación de casos de TB con Tratamiento Acortado Estrictamente Supervisado</t>
  </si>
  <si>
    <t>Población General en todas las edades</t>
  </si>
  <si>
    <t>Detección de casos a partir de basiloscopia positiva</t>
  </si>
  <si>
    <t>217 - Implementación de Servicio de Planificación Familiar en Centros de Atención</t>
  </si>
  <si>
    <t>Población hombre y mujeres sexualmente activos</t>
  </si>
  <si>
    <t>Establecimientos que desarrollan acciones de planificación familiar para la prevención y control de las enfermedades de transmisión sexual y embarazos.</t>
  </si>
  <si>
    <t>221 - Detección y Curación de casos de TB con Tratamiento Acortado Estrictamente Supervisado..</t>
  </si>
  <si>
    <t>Casos curados</t>
  </si>
  <si>
    <t>Población afectada por tuberculosis</t>
  </si>
  <si>
    <t>Tratamiento aplicado a paciente con diagnóstico positivo con la adquisición y aplicación de drogas de primera y segunda línea.</t>
  </si>
  <si>
    <t>222 - Detección y Curación de casos de TB con tratamiento Acortado Estrictamente Supervisado.</t>
  </si>
  <si>
    <t>Estrategia de Control de la TB internacionamente recomendada, que incluye el tratamiento acortado estrictamente supervisado</t>
  </si>
  <si>
    <t>224 - Ingreso al programa y tratamiento de casos de VIH/SIDA</t>
  </si>
  <si>
    <t>Población afectada VIH/SIDA</t>
  </si>
  <si>
    <t>Programa dirigido a la atención integral donde se previene la transmisión vertical, aplicación de medicamentos, etc</t>
  </si>
  <si>
    <t>223 - Captación de embarazadas VIH positivo y aplicación estrategia completa de profilaxis ARV</t>
  </si>
  <si>
    <t>Número de mujeres  embarazadas VIH  que recibe la estrategia</t>
  </si>
  <si>
    <t>Estrategia para reducir la transmisión vertical</t>
  </si>
  <si>
    <t>281 - Suministro de medicamentos e insumos sanitarios a las unidades de salud pública</t>
  </si>
  <si>
    <t>Medicamentos, insumos sanitarios y reactivos de laboratorio distribuidos a las unidades del Ministerio de Salud Pública y a los servicios regionales de salud para la modalidad ambulatoria del Régimen Subsidiado de la Seguridad Social.</t>
  </si>
  <si>
    <t>225 - Ingreso al programa y tratamiento de casos VIH/SIDA</t>
  </si>
  <si>
    <t>410 - Detección/curación de casos de TB con tratamiento acortado estrictamente supervisado.</t>
  </si>
  <si>
    <t>Población general en todas las edades</t>
  </si>
  <si>
    <t>Casos sospechosos</t>
  </si>
  <si>
    <t>409 - Control prenatal según normas de atención</t>
  </si>
  <si>
    <t>Control embarazadas adolescentes según normas de atención (miles)</t>
  </si>
  <si>
    <t>Mujeres en edad fértil y adolescentes embarazadas</t>
  </si>
  <si>
    <t>Servicios de atención prestados a las embarazadas adolescentes para su control y prevención de riesgos</t>
  </si>
  <si>
    <t>411 - Detección y curación de casos de tuberculosis con tratamiento acortado estrictamente Supervisado</t>
  </si>
  <si>
    <t>Población afectada y captada por tuberculosis</t>
  </si>
  <si>
    <t>412 - Entrega de micronutrientes a niños menores de 5 años, a embarazadas,puerperas y adolescentes</t>
  </si>
  <si>
    <t>Embarazadas suplementadas</t>
  </si>
  <si>
    <t>Población en edad fértil embarazada</t>
  </si>
  <si>
    <t>771 - Control prenatal según normas de Atención.</t>
  </si>
  <si>
    <t>Mujeres en edad fértil embarazadas</t>
  </si>
  <si>
    <t>N/A</t>
  </si>
  <si>
    <t>1714 - Boletines epidemiológicos trimestrales difundidos</t>
  </si>
  <si>
    <t>Número de boletines epidemiológicos trimestrales publicados</t>
  </si>
  <si>
    <t>16 - Atención a Enfermedades de Alto Costo</t>
  </si>
  <si>
    <t>2388 - ENTREGA DE MEDICAMENTOS A PACIENTES CON ENFERMEDADES CATASTRÓFICAS</t>
  </si>
  <si>
    <t>Pacientes con enfermedades catastróficas</t>
  </si>
  <si>
    <t>Atención a Enfermedades de Alto Costo</t>
  </si>
  <si>
    <t>4771 - Anuario Estadístico Elaborado</t>
  </si>
  <si>
    <t>Documento que recopila las informaciones estadística anuales de producción en salud.</t>
  </si>
  <si>
    <t>4769 - Sistema de Información en Salud Desarrollado</t>
  </si>
  <si>
    <t>Plataforma informática funcionando</t>
  </si>
  <si>
    <t>Elaboración de plataforma informática que permita la recolección de todas las informaciones estadísticas del MSP.</t>
  </si>
  <si>
    <t>4772 - Desarrolladas las dimensiones de rectoría y las FESP en las DPS priorizadas para la implementación del nuevo modelo</t>
  </si>
  <si>
    <t>Número Informes de monitoreo  según dimensión de la  función rectora y FESP</t>
  </si>
  <si>
    <t>Desarrollo de las competencias de las Direcciones Provinciales y Direcciones de Áreas de Salud como ente local en la parte desconcentrada del MSP</t>
  </si>
  <si>
    <t>4778 - Protocolos, normas y guias para la implementacion del modelo de atencion elaboradas</t>
  </si>
  <si>
    <t>Documento acervo normativo</t>
  </si>
  <si>
    <t>Conjunto de documentos de normas, guías y protocolos que regulan el servicio de atención en el ejercicio de la función de rectoria.</t>
  </si>
  <si>
    <t>5044 - Cumplimiento y aplicación de la Polítca Farmacéutica Nacional</t>
  </si>
  <si>
    <t>Número de reuniones ordinarias y técnicas de trabajo para ejecución de acciones y proyectos</t>
  </si>
  <si>
    <t>Población dominicana</t>
  </si>
  <si>
    <t>Cumplimiento y aplicación de la Polítca Farmacéutica Nacional</t>
  </si>
  <si>
    <t>12 - Regulación de las Relaciones Laborales</t>
  </si>
  <si>
    <t>144 - INSPECCIONES LABORALES EN LOS LUGARES DE TRABAJO</t>
  </si>
  <si>
    <t>Inspecciones Realizadas</t>
  </si>
  <si>
    <t>Empleados y trabajadores</t>
  </si>
  <si>
    <t>Regulación de las Relaciones Laborales</t>
  </si>
  <si>
    <t>Es el servicio preventivo y correctivo de validación del cumplimiento de la normativa laboral en las empresas.</t>
  </si>
  <si>
    <t>160 - Asistencia en la observación de la norma de higiene y seguridad</t>
  </si>
  <si>
    <t>Número de Comités Mixtos constituídos</t>
  </si>
  <si>
    <t>Trabajadores o empleadores</t>
  </si>
  <si>
    <t>Vigilar por el cumplimiento del Reglamento 522-06 sobre la Seguridad y Salud en el Trabajo en las empresas de todas las ramas de actividades económicas a nivel nacional.</t>
  </si>
  <si>
    <t>11 - Fomento del Empleo</t>
  </si>
  <si>
    <t>165 - INTERMEDIACIÓN DE EMPLEO</t>
  </si>
  <si>
    <t>Demandantes de Empleo</t>
  </si>
  <si>
    <t>Fomento del Empleo</t>
  </si>
  <si>
    <t>Es el servicio mediante el cual el Ministerio de Trabajo a través de la Dirección de Empleo, sirve de intermediario entre empleadores y ciudadanos con la finalidad de agenciar las colocaciones laborales y orientar a ambas partes en la materia.</t>
  </si>
  <si>
    <t>445 - ASISTENCIA Y ORIENTACION JUDICIAL GRATUITA ANTE LAS INSTANCIAS JUDICIALES Y ADMINISTRATIVAS.</t>
  </si>
  <si>
    <t>Trabajadores y Empleadores asistidos</t>
  </si>
  <si>
    <t>Trabajadores y empleadores</t>
  </si>
  <si>
    <t>Se refiere al servicio de asistencia judicial gratuita ofrecido a trabajadores y empleadores, con el fin de garantizar su derecho a ser defendido por un abogado en los tribunales de la República, en ocasión de un conflicto laboral no resuelto en la fase administrativa, cuando no puede costear un abogado particular.</t>
  </si>
  <si>
    <t>3296 - INFORMACIÓN LABORAL A LA CIUDADANÍA.</t>
  </si>
  <si>
    <t>Ciudadanos informados</t>
  </si>
  <si>
    <t>Ciudadanos que consultan</t>
  </si>
  <si>
    <t>Se refiere a todos los servicios de información y generación de conocimiento, puestos a disposición de la ciudadanía, tanto a través de medios masivos, como por medio de la atención particular y especializada de los servicios de información y orientación a demanda.</t>
  </si>
  <si>
    <t>447 - MEDIACIONES Y ARBITRAJES LABORALES</t>
  </si>
  <si>
    <t>Conflictos económicos resueltos</t>
  </si>
  <si>
    <t>Se refiere a la acción de mediar que procura resolver conflictos económicos entre trabajadores y empleadores, representados por el equipo directivo de la empresa y la asociación sindical formada en la misma, en procura de establecer nuevas condiciones de trabajo o modificar las vigentes.</t>
  </si>
  <si>
    <t>818 - REGISTRO Y CONTROL DE ACCIONES LABORALES</t>
  </si>
  <si>
    <t>Establecimientos registrados</t>
  </si>
  <si>
    <t>Trabajadores o empleados</t>
  </si>
  <si>
    <t>Se refiere al registro y oficialización de las acciones relativas al ejercicio laboral de acuerdo a lo establecido Código de Trabajo.</t>
  </si>
  <si>
    <t>448 - SALARIOS MINIMOS ACTUALIZADOS</t>
  </si>
  <si>
    <t>Tarifas de salarios mínimos revisadas</t>
  </si>
  <si>
    <t>Trabajadores</t>
  </si>
  <si>
    <t>Se refiere al servicio de fijación de las tarifas de salarios mínimos de referencia de todas las actividades económicas del país. Dichas tarifas pueden ser de carácter nacional, regional, provincial, municipal, para el Distrito Nacional o exclusivamente para una empresa determinada.</t>
  </si>
  <si>
    <t>13 - Igualdad de Oportunidades  y No Discriminación</t>
  </si>
  <si>
    <t>3299 - DERECHOS LABORALES PROMOVIDOS EN MATERIA DE IGUALDAD DE GÉNERO, VIH-SIDA, INCLUSIÓN LABORAL DE LAS PERSONAS CON DISCAPACIDAD, DIVERSIDAD Y OTROS GRUPOS EN CONDICIONES DE VULNERABILIDAD</t>
  </si>
  <si>
    <t>Campañas de concientización</t>
  </si>
  <si>
    <t>Jefas de hogar, jóvenes que ni estudian ni trabajan, persona</t>
  </si>
  <si>
    <t>Igualdad de Oportunidades  y No Discriminación</t>
  </si>
  <si>
    <t>Consiste en promover los derechos laborales en materia de Igualdad de Oportunidades y no Discriminación</t>
  </si>
  <si>
    <t>3295 - RETIRADA DE NIÑOS, NIÑAS Y ADOLESCENTES DEL TRABAJO INFANTIL</t>
  </si>
  <si>
    <t>NNA retirados del trabajo infantil</t>
  </si>
  <si>
    <t>Niños, niñas y adolescentes (NNA)</t>
  </si>
  <si>
    <t>Consiste en prevenir y retirar de los lugares de trabajo a niños, niñas y adolecentes que se encuentran trabajando en condiciones de desprotección y/o donde sus derechos fundamentales están siendo transgredidos en sus peores formas.</t>
  </si>
  <si>
    <t>817 - FORMACIÓN LABORAL A DEMANDANTES DE EMPLEO.</t>
  </si>
  <si>
    <t>Demandantes de empleo</t>
  </si>
  <si>
    <t>Se refiere a los servicios de formación de ciudadanos/as con la finalidad de habilitarlos para ocupar puestos de trabajo ó para el autoempleo a través del emprendimiento de empresas propias.</t>
  </si>
  <si>
    <t>16 - Fomento y Producción de Frutales</t>
  </si>
  <si>
    <t>3778 - DISTRIBUCIÓN DE PLANTITAS DE FRUTALES</t>
  </si>
  <si>
    <t>Cantidad de plantas distribuidas</t>
  </si>
  <si>
    <t>Productores agrícolas</t>
  </si>
  <si>
    <t>Fomento y Producción de Frutales</t>
  </si>
  <si>
    <t>EL OBJETIVO DE ESTE PRODUCTO, ES FACILITAR EL FOMENTO DE LA SIEMBRAS DE DIFERENTES VARIEDADES DE FRUTALES, PARA EL APOYO A LA PRODUCCIÓN, PRODUCTIVIDAD  Y LA COMERCIALIZACIÓN  DE LOS FRUTALES.</t>
  </si>
  <si>
    <t>17 - Sanidad Vegetal</t>
  </si>
  <si>
    <t>3779 - COLOCACIÓN DE TRAMPAS</t>
  </si>
  <si>
    <t>Cantidad de trampas colocadas</t>
  </si>
  <si>
    <t>Sanidad Vegetal</t>
  </si>
  <si>
    <t>ADQUISICIÓN Y COLOCACIÓN DE UNA ALTA DENSIDAD DE TRAMPAS PARA EL CONTROL DE MOSCA DE LA FRUTA (TEPHRITIDAE).</t>
  </si>
  <si>
    <t>11 - Fomento de la Producción Agrícola</t>
  </si>
  <si>
    <t>5173 - Transferencia de embriones</t>
  </si>
  <si>
    <t>Transferencia de embriones</t>
  </si>
  <si>
    <t>Productores ganaderos</t>
  </si>
  <si>
    <t>Fomento de la Producción Agrícola</t>
  </si>
  <si>
    <t>15 - Inocuidad Alimentaria en Producción Primaria</t>
  </si>
  <si>
    <t>4958 - Capacitación a productores agropecuarios</t>
  </si>
  <si>
    <t>Cantidad  de personas capacitadas</t>
  </si>
  <si>
    <t>2000 productores</t>
  </si>
  <si>
    <t>Inocuidad Alimentaria en Producción Primaria</t>
  </si>
  <si>
    <t>Realizar capacitaciones a productores agropecuarios, exportadores, técnicos y estudiantes del sector</t>
  </si>
  <si>
    <t>3772 - DISTRIBUCIÓN DE PLANTITAS DE CACAO</t>
  </si>
  <si>
    <t>Productores de cacao</t>
  </si>
  <si>
    <t>CONSISTE EN FACILITAR PLANTAS DE DIFERENTES VARIEDADES DE CACAO A LOS PRODUCTORES , PARA  APOYAR  LA PRODUCCIÓN Y LA COMERCIALIZACIÓN DEL CULTIVO.</t>
  </si>
  <si>
    <t>3776 - REGISTRO DE PRODUCTORES</t>
  </si>
  <si>
    <t>Número de productores registrados</t>
  </si>
  <si>
    <t>2000 productores agropecuarios</t>
  </si>
  <si>
    <t>REGISTRAR EN LA BASE DE DATOS DEL DIA A LOS PRODUCTORES AGROPECUARIOS Y UNIDADES DE PRODUCCIÓN PRIMARIA DE ALIMENTOS A TRAVÉS DE LOS FORMULARIOS DE REGISTRO DE USO EN EL DIA.</t>
  </si>
  <si>
    <t>4960 - Capacitación  a productores/as y técnicos agrícolas a nivel nacional</t>
  </si>
  <si>
    <t>Número de productores y técnicos capacitados.</t>
  </si>
  <si>
    <t>Productores y técnicos</t>
  </si>
  <si>
    <t>Servicios de capacitación a productores/as y técnicos agrícolas a nivel nacional, para mejorar la productividad de los predios rurales, mediante el conocimiento de nuevas tecnologías, a través de cursos, talleres, dias de campo, giras educativas , adiestramientos. y otros</t>
  </si>
  <si>
    <t>4956 - Inspección a unidades de producción primaria</t>
  </si>
  <si>
    <t>Número de unidades productivas, inspeccionados</t>
  </si>
  <si>
    <t>Esta actividad consiste en visitas de observación a unidades de producción primaria para verificar la aplicacion de Buenas Prácticas Agricolas (BPA), Buenas Prácticas Ganaderas (BPG) y Buenas Practicas de manejo (BPM)</t>
  </si>
  <si>
    <t>12 - Asistencia y Transferencia Tecnológica</t>
  </si>
  <si>
    <t>5124 - Difusión</t>
  </si>
  <si>
    <t>Cantidad de brochurs y volantes elaborados</t>
  </si>
  <si>
    <t>Productores/as y técnicos</t>
  </si>
  <si>
    <t>Asistencia y Transferencia Tecnológica</t>
  </si>
  <si>
    <t>Es la forma o manera en que damos a conocer las innovaciones tecnológicas que apoya y/o fomenta este ministerio.</t>
  </si>
  <si>
    <t>5123 - Audiovisuales</t>
  </si>
  <si>
    <t>Cantidad de audiovisuales elaborados</t>
  </si>
  <si>
    <t>El audiovisual combina imágenes y sonido, convirtiéndose en una importante herramienta de sensibilización de productores/as en temas relacionados al desarrollo rural. Es un instrumento de apoyo para la extensión agrícola.</t>
  </si>
  <si>
    <t>3466 - DISTRIBUCIÓN DE HERRAMIENTAS MENORES</t>
  </si>
  <si>
    <t>Número de herramientras agrícolas distribuidas</t>
  </si>
  <si>
    <t>3,737 productores agrícolas</t>
  </si>
  <si>
    <t>SUMINISTRAR A LOS PEQUEÑOS Y MEDIANOS PRODUCTORES HERRAMIENTAS MENORES  (PICO, PALA, MACHETE, BOMBA, ALAMBRE, ETC,) PARA EL APOYO A LA PRODUCCIÓN.</t>
  </si>
  <si>
    <t>3447 - ASISTENCIA TÉCNICA A PRODUCTORES/AS</t>
  </si>
  <si>
    <t>Número de productores visitados o asistidos</t>
  </si>
  <si>
    <t>Productores</t>
  </si>
  <si>
    <t>ESTE PRODUCTO TIENE LA  FINALIDAD DE APOYAR DIRECTAMENTE A LOS  PRODUCTORES/AS  Y A LAS ASOCIACIONES EN DIVERSOS ASPECTOS AGROPECUARIO, TALES COMO  DE PRODUCCIÓN, MERCADEO Y GERENCIA.</t>
  </si>
  <si>
    <t>03 - Actividades Comunes a los Programas 11 y 15</t>
  </si>
  <si>
    <t>Actividades Comunes a los Programas 11 y 15</t>
  </si>
  <si>
    <t>3451 - CONSTRUCCION DE LAGUNAS Y COMPUERTAS</t>
  </si>
  <si>
    <t>150 productores y 600 personas</t>
  </si>
  <si>
    <t>ESTE PRODUCTO ES UN DEPÓSITO NATURAL DE AGUA QUE ESTÁ SEPARADO DEL MAR Y ES DE MENORES DIMENSIONES SOBRE TODO EN PROFUNDIDAD QUE UN LAGO, CON EL OBJETIVO  DE MANTENER AGUA PARA EL GANADO</t>
  </si>
  <si>
    <t>3465 - CONSTRUCCIÓN Y RECONSTRUCCIÓN DE CAMINOS</t>
  </si>
  <si>
    <t>cantidad de kms y caminos construidos y rehabilitados</t>
  </si>
  <si>
    <t>250 mil productores y 900 mil personas</t>
  </si>
  <si>
    <t>LA ACTIVIDAD DE REHABILITACIÓN  Y RECONSTRUCCIÓN DE LOS CAMINOS RURALES PRODUCTIVO, SE REALIZA  CON EL OBJETIVO DE QUE LOS PRODUCTORES TENGA ACCESO A LAS VIAS PARA EL TRASLADOS DE SUS CULTIVOS.</t>
  </si>
  <si>
    <t>3455 - Capacitación.</t>
  </si>
  <si>
    <t>Número de productores y técnicos capacitados</t>
  </si>
  <si>
    <t>SERVICIOS DE CAPACITACIÓN A PRODUCTORES/AS Y TÉCNICOS AGRÍCOLAS DE LA REPÚBLICA DOMINICANA, PARA MEJORAR LA PRODUCTIVIDAD DE LAS COSECHAS, MEDIANTE EL CONOCIMIENTO DE NUEVAS TECNOLOGÍAS, A TRAVES DE CURSOS, TALLERES, DIAS DE CAMPO GIRAS EDUCATIVAS Y ADIESTRAMIENTOS.</t>
  </si>
  <si>
    <t>3440 - MECANIZACIÓN DE TERRENOS.</t>
  </si>
  <si>
    <t>Cantidad de tareas mecanizada</t>
  </si>
  <si>
    <t>30,000 productores 30 tareas c/u,</t>
  </si>
  <si>
    <t>PREPARACIÓN DE LA TIERRA PARA LOGRAR UNA MEJOR PRODUCTIVIDAD DE LOS CULTIVOS AGRÍCOLAS Y LIBERAR AL PRODUCTOR DE LOS COSTOS DE PREPARACIÓN EN LOS QUE TENDRÍA QUE INCURRIR.</t>
  </si>
  <si>
    <t>3445 - Distribución de material de siembra.</t>
  </si>
  <si>
    <t>89,052 productores/as</t>
  </si>
  <si>
    <t>CON EL PROPÓSITO DE DINAMIZAR E INCENTIVAR LA PRODUCCIÓN, EL MINISTERIO DE AGRICULTURA ENTREGA SEMILLAS, ESQUEJES Y PLÁNTULAS DE DIVERSAS VARIEDADES A LOS  PRODUCTORES AGROPECUARIOS.</t>
  </si>
  <si>
    <t>3449 - CONSTRUCCION DE POZOS</t>
  </si>
  <si>
    <t>1900 productores</t>
  </si>
  <si>
    <t>ESTA ACTIVIDAD CONSISTE EN LA CONSTRUCCIÓN DE POZOS, PARA OBTENER EL AGUA NECESARIA PARA IMPULSAR LA PRODUCCIÓN AGRÍCOLA DE LAS COMUNIDADES</t>
  </si>
  <si>
    <t>3454 - DISTRIBUCION DE INSUMOS ORGANICOS</t>
  </si>
  <si>
    <t>Cantidad de Insumos orgarnicos distribuidos</t>
  </si>
  <si>
    <t>Productores y asociaciones organicas</t>
  </si>
  <si>
    <t>CONSISTE EN LA ELABORACIÓN DE DIFERENTES TIPOS DE ABONOS, PLAGUICIDAS Y REPELENTES ORGÁNICOS, UTILIZANDO COMO MATERIA PRIMA DIVERSOS MATERIALES DE ORIGEN VEGETAL (HOJAS, TALLOS, FLORES, FRUTOS, RAÍCES, RAMAS, CENIZAS); MATERIALES DE ORIGEN ANIMAL (ESTIÉRCOL, LECHE, SUERO), Y MINERALES EXTRAÍDOS DE FUENTES NATURALES (SULFATOS, CAL) Y ALGUNOS ACTIVADORES DE PROCESOS (LEVADURA, MELAZA), CON FINES DE UTILIZARLOS PARA LA PRODUCCIÓN DE CULTIVOS EN SISTEMA ORGÁNICO.</t>
  </si>
  <si>
    <t>3446 - DISTRIBUCIÓN DE INSUMOS (AGRO QUÍMICOS Y FERTILIZANTES)</t>
  </si>
  <si>
    <t>Cantidad de Insumos agroquímicos distribuidos</t>
  </si>
  <si>
    <t>Productores beneficiados</t>
  </si>
  <si>
    <t>MEDIANTE ESTE SERVICIO SE DISTRIBUYE FERTILIZANTES,  Y  SE INVIERTE  PARA EL CONTROL DE LA ROYA DEL CAFÉ Y LA SIGATOKA NEGRA EN MUSACEAS, ASI COMO EL  CONTROL DE RATAS EN CACAOTALES Y ARROZALES,  ESTO INCLUYE  LA DISTRIBUCIÓN GRATUITA DE CEBOS,  FUNGICIDAS Y ACEITES AGRICOLAS, ENTRE OTROS AGROQUIMICOS.</t>
  </si>
  <si>
    <t>3457 - ASISTENCIA A HUERTOS FAMILIARES</t>
  </si>
  <si>
    <t>Número de familias atendidas</t>
  </si>
  <si>
    <t>Familias en prácticas agrícolas</t>
  </si>
  <si>
    <t>EL HUERTO FAMILIAR ES UNA PEQUEÑA ÁREA  QUE SE DEDICA AL CULTIVO DE HORTALIZAS Y OTROS CULTIVOS  PARA EL AUTOCONSUMO FAMILIAR DURANTE TODO EL AÑO</t>
  </si>
  <si>
    <t>3459 - INSTALACIÓN DE MODULOS</t>
  </si>
  <si>
    <t>Números de modulos instalados</t>
  </si>
  <si>
    <t>Productores y asociaciones</t>
  </si>
  <si>
    <t>EL OBJETIVO DE ESTE PRODUCTO ES ELEVAR LA CAPACIDAD DE LAS FAMILIAS PARA QUE INCREMENTEN LA PRODUCCIÓN DE ALIMENTOS EN SUS PREDIOS Y DIVERSIFIQUEN SUS ACTIVIDADES ECONÓMICA, PARA  GENERAR INGRESOS. LAS ACTIVIDADES QUE SE ESTÁN REALIZANDO SON LAS SIGUIENTES APOYO 24 FAMILIAS 15 TAREAS C/U EN PRODUCCIÓN DE DIVERSOS CULTIVOS TALES COMO (CACAO, HORTALIZAS, PLANTAS DIVERSAS, ETC.),</t>
  </si>
  <si>
    <t>3777 - CERTIFICACIÓN PARA UNIDADES DE PRODUCCIÓN</t>
  </si>
  <si>
    <t>Cantidad de certificaciones emitidas</t>
  </si>
  <si>
    <t>Productores y asociaciones frutales.</t>
  </si>
  <si>
    <t>ACREDITAR EL CUMPLIMIENTO DE UNIDADES DE PRODUCION  QUE CUMPLAN CON LOS REQUISITOS DE BPA, BPM Y BPG</t>
  </si>
  <si>
    <t>3775 - VIGILANCIA DE RESIDUOS Y CONTAMINANTES EN ALIMENTOS</t>
  </si>
  <si>
    <t>Número de muestras tomadas y resultados de análisis de laboratorios realizados.</t>
  </si>
  <si>
    <t>Consumidores nacionales e internacionales</t>
  </si>
  <si>
    <t>CONSISTE EN MONITOREAR Y VIGILAR LA PRESENCIA DE RESIDUOS DE PLAGUICIDAS EN FRUTAS Y VEGETALES, MEDICAMENTOS VETERINARIOS EN CÁRNICOS Y CONTAMINANTES EN MIEL.</t>
  </si>
  <si>
    <t>3780 - MONITOREO DE PLANTACIONES</t>
  </si>
  <si>
    <t>Cantidad de monitoreos realizados</t>
  </si>
  <si>
    <t>Productores agroforestales</t>
  </si>
  <si>
    <t>Seguimiento de situación fitosanitaria de las plantaciones agrícolas.</t>
  </si>
  <si>
    <t>5172 - Distribución de Plántulas in-vitro</t>
  </si>
  <si>
    <t>Productores/as</t>
  </si>
  <si>
    <t>Distribución de Plántulas in-vitro</t>
  </si>
  <si>
    <t>29 - Regulación del Transito Terrestre</t>
  </si>
  <si>
    <t>4624 - REGULARIZACIÓN Y REGISTRO DE LOS MOTONCOCHISTA</t>
  </si>
  <si>
    <t>Numero de motoconchista registrado y regularizado</t>
  </si>
  <si>
    <t>La ciudadanía y los motoconchista de paradas.</t>
  </si>
  <si>
    <t>Aumentar la regulación del transporte público de pasajero urbano y interurbano.</t>
  </si>
  <si>
    <t>Instauran una normativa del transporte de motocicleta  en base a un registro de todas las paradas existente, dotar de licencia, rotulación, tablilla, casco protector para la identificación del chófer de la motocicleta. Y así realizar un censo de los motoconchista a nivel nacional.</t>
  </si>
  <si>
    <t>24 - Construcción de Edificaciones</t>
  </si>
  <si>
    <t>3800 - EVALUACIONES SÍSMICAS VISUALES RÁPIDAS DE LAS ESTRUCTURAS PÚBLICAS Y PRIVADAS</t>
  </si>
  <si>
    <t>Número de comunicaciones técnicas entregadas</t>
  </si>
  <si>
    <t>Instituciones públicas y privadas</t>
  </si>
  <si>
    <t>Construcción de Edificaciones</t>
  </si>
  <si>
    <t>SE EVALÚAN LAS CAPACIDADES SÍSMICAS,EN COMPARACIÓN CON LO PROPUESTO POR EL CÓDIGO SÍSMICO VIGENTE,  DE LAS ESTRUCTURAS A TRAVÉS DE MÉTODOS CUALITATIVOS Y DE ACUERDO AL RESULTADO OBTENIDO, SE REALIZAN RECOMENDACIONES A LAS INSTITUCIONES DE REALIZAR ACCIONES, TALES COMO: UNA EVALUACIÓN DETALLADA, UN REFORZAMIENTO O UNA DEMOLICIÓN.</t>
  </si>
  <si>
    <t>3801 - CAPACITACIONES SOBRE RIESGOS SÍSMICOS</t>
  </si>
  <si>
    <t>Miembros de la comunidad, profesionales del área</t>
  </si>
  <si>
    <t>SE REALIZAN CAPACITACIONES SOBRE EVALUACIONES SÍSMICAS EN EDIFICACIONES Y SOBRE LOS RIESGOS EXISTENTES ANTES, DURANTE Y LUEGO DE LA OCURRENCIA DE UN SISMO.</t>
  </si>
  <si>
    <t>3802 - EVALUACIONES SÍSMICAS DETALLADAS  DE LAS ESTRUCTURAS PÚBLICAS Y PRIVADAS</t>
  </si>
  <si>
    <t>Número de comunicaciones e informes técnicos entregados</t>
  </si>
  <si>
    <t>SE EVALÚA LA CAPACIDAD DE LAS EDIFICACIONES ANTE SOLICITACIONES SÍSMICAS, DE ACUERDO REGLAMENTO SÍSMICO VIGENTE, MEDIANTE  HERRAMIENTAS AVANZADAS, ESTUDIOS DE CAMPO Y MODELOS MATEMÁTICOS.  CON LOS RESULTADOS OBTENIDOS, SE PLANTEAN RECOMENDACIONES A LAS INSTITUCIONES DE TOMAR ACCIONES DE MITIGACIÓN, TALES COMO:  UN REFORZAMIENTO O UNA DEMOLICIÓN.</t>
  </si>
  <si>
    <t>3773 - CURSOS A OPERADORES, CHOFERES Y COBRADORES</t>
  </si>
  <si>
    <t>Cantidad de  personas capacitadas en educación vial.</t>
  </si>
  <si>
    <t>Operadores, choferes y cobradores</t>
  </si>
  <si>
    <t>SON LOS DIFERENTES CURSOS, TALLERES Y CAPACITACIONES ORIENTADOS A OPERADORES, CHOFERES Y COBRADORES.</t>
  </si>
  <si>
    <t>31 - Embellecimiento de Avenidas y Carreteras</t>
  </si>
  <si>
    <t>2239 - DISTRIBUCIÓN DE AGUA POTABLE</t>
  </si>
  <si>
    <t>Metros cúbicos</t>
  </si>
  <si>
    <t>Instituciones y hogares beneficiados</t>
  </si>
  <si>
    <t>Embellecimiento de Avenidas y Carreteras</t>
  </si>
  <si>
    <t>DISTRIBUCIÓN DE AGUA POTABLE</t>
  </si>
  <si>
    <t>2232 - DONACIONES Y DISTRIBUCIÓN DE PLANTAS</t>
  </si>
  <si>
    <t>Junta de vecinos, instituciones públicas y privadas, centros</t>
  </si>
  <si>
    <t>DONACIÓN Y DISTRIBUCIÓN DE PLANTAS A INSTITUCIONES GUBERNAMENTALES Y PERSONAS.</t>
  </si>
  <si>
    <t>2227 - MANTENIMIENTO, REMOZAMIENTO Y EMBELLECIMIENTO DE ÁREAS VERDES DE LAS CARRETERAS Y AVENIDAS DE CIRCUNVALACIÓN.</t>
  </si>
  <si>
    <t>Kilómetros lineales remozados y mantenidos</t>
  </si>
  <si>
    <t>Tránsito vehicular, población local, peatón y turistas</t>
  </si>
  <si>
    <t>MANTENIMIENTO , REMOZAMIENTO Y EMBELLECIMIENTO DE ÁREAS VERDES DE LAS CARRETERAS Y AVENIDAS DE CIRCUNVALACIÓN.</t>
  </si>
  <si>
    <t>2235 - INTERVENCIÓN Y RESCATE DE MONUMENTOS, PARQUES Y PLAZAS</t>
  </si>
  <si>
    <t>Cantidad de monumentos rescatados</t>
  </si>
  <si>
    <t>Población local, visitantes residentes y turistas</t>
  </si>
  <si>
    <t>INTERVENCIÓN Y RESCATE DE MONUMENTOS, PARQUES Y PLAZAS ABANDONADOS.</t>
  </si>
  <si>
    <t>2338 - AUTORIZACIÓN PARA PRESTAR SERVICIO DE TRANSPORTE PERSONAL ESCOLAR Y UNIVERSITARIO</t>
  </si>
  <si>
    <t>Operadores de rutas de transporte público,Escolar y Personal</t>
  </si>
  <si>
    <t>ESTAS AUTORIZACIONES SE OTORGAN A EMPRESAS O ASOCIACIONES; A OPERADORES DEDICADOS AL TRANSPORTE DE ESTUDIANTES Y A OPERADORES DEDICADOS AL TRASLADO DE PASAJEROS EN MOTOCICLETAS.</t>
  </si>
  <si>
    <t>2340 - ROTULACIÓN DE VEHÍCULOS</t>
  </si>
  <si>
    <t>Cantidad de vehículos rotulados</t>
  </si>
  <si>
    <t>Choferes de transporte publico, Escolar y Personal</t>
  </si>
  <si>
    <t>LA FUNCIÓN PRINCIPAL CONSISTE EN COMUNICAR QUE EL VEHÍCULO A SIDO SOMETIDO A UNA INSPECCIÓN Y SE ENCUENTRA APTO PARA EL TRANSPORTE PUBLICO DE PASAJERO E IDENTIFICAR LA RUTA EN QUE OPERA.</t>
  </si>
  <si>
    <t>3768 - RENOVACIÓN CONCESIÓN DE OPERACIÓN DE RUTA</t>
  </si>
  <si>
    <t>Cantidad de contratos y permisos renovados</t>
  </si>
  <si>
    <t>ES LA RENOVACIÓN DEL CONTRATO O PERMISO DE OPERACIÓN EN UNA RUTA DE TRANSPORTE PUBLICO</t>
  </si>
  <si>
    <t>3769 - EMISION DE TABLILLA PARA CHOFERES</t>
  </si>
  <si>
    <t>Cantidad de choferes con su tablilla</t>
  </si>
  <si>
    <t>ES UN DOCUMENTO DE IDENTIFICACIÓN DE LOS CONDUCTORES DE TRANSPORTE PUBLICO DE PASAJEROS Y CONSTITUYE UNA HERRAMIENTA MUY ÚTIL EN MATERIA DE SEGURIDAD CIUDADANA; A TRAVÉS DE ELLA EL USUARIO PUEDE CONOCER LOS DATOS DEL CONDUCTOR.</t>
  </si>
  <si>
    <t>3770 - CERTIFICACIONES DE RUTAS Y VEHICULOS</t>
  </si>
  <si>
    <t>Cantidad de certificaciones entregadas</t>
  </si>
  <si>
    <t>Operadores de rutas de transporte público</t>
  </si>
  <si>
    <t>DOCUMENTO MEDIANTE EL QUE LA OTTT DA GARANTÍA ESCRITA DE QUE UN PROCESO O SERVICIO ES CONFORME CON UNOS REQUISITOS ESPECÍFICOS</t>
  </si>
  <si>
    <t>3771 - ASISTENCIA A BENEFICIARIOS PROGRAMA BONOGAS CHOFER</t>
  </si>
  <si>
    <t>Cantidad de choferes atendidos</t>
  </si>
  <si>
    <t>Choferes con subsidio Bonogas-chofer</t>
  </si>
  <si>
    <t>DAR RESPUESTAS A LAS QUEJAS Y SOLICITUDES DE BENEFICIARIOS PROGRAMA BONOGAS CHOFER.</t>
  </si>
  <si>
    <t>11 - Fomento y Desarrollo del Sector Industrial</t>
  </si>
  <si>
    <t>3392 - RED NACIONAL DE PRODUCCIÓN MAS LIMPIA (P+L) IMPLEMENTADA</t>
  </si>
  <si>
    <t>Número de talleres/seminarios para capacitaciones en el marco de la red nacional de P+L</t>
  </si>
  <si>
    <t>Sector industrial y afines</t>
  </si>
  <si>
    <t>Mejoramiento de la productividad del sector industrial</t>
  </si>
  <si>
    <t>DIAGNÓSTICOS DE PRODUCCIÓN MAS LIMPIA (P+L) ELABORADOS EN EMPRESAS.</t>
  </si>
  <si>
    <t>17 - Supervición, Regulación y Fomento del Comercio</t>
  </si>
  <si>
    <t>3399 - GUÍAS SOBRE PROCESO DE DEFENSA COMERCIAL ORIENTADAS A LAS PYMES ELABORADAS (CONSULTORÍA Y CAPACITACIÓN).</t>
  </si>
  <si>
    <t>Número de guias elaboradas</t>
  </si>
  <si>
    <t>Sector productivo y empresarial</t>
  </si>
  <si>
    <t>Supervición, Regulación y Fomento del Comercio</t>
  </si>
  <si>
    <t>GUÍAS SOBRE PROCESO DE DEFENSA COMERCIAL ORIENTADAS A LAS PYMES ELABORADAS (CONSULTORÍA Y CAPACITACIÓN</t>
  </si>
  <si>
    <t>3422 - OPERATIVO DE VIGILANCIA DEL TRASIEGO DE LOS COMBUSTIBLES.</t>
  </si>
  <si>
    <t>Número de operativos</t>
  </si>
  <si>
    <t>Empresa distribuidoras de combustibles y consumidores</t>
  </si>
  <si>
    <t>OPERATIVO DE VIGILANCIA DEL TRASIEGO DE LOS COMBUSTIBLES.</t>
  </si>
  <si>
    <t>3405 - PERMISOS  PARA ACTIVIDADES RELACIONADAS CON LA OPRACION  DE ALMACENES GENERALES DE DEPOSITOS</t>
  </si>
  <si>
    <t>PERMISOS  PARA ACTIVIDADES RELACIONADAS CON LA OPRACION  DE ALMACENES GENERALES DE DEPOSITOS</t>
  </si>
  <si>
    <t>18 - Fomento y Desarrollo de la Pequeña  y Mediana Empresa</t>
  </si>
  <si>
    <t>3443 - CAPACITACION Y ASISTENCIA TÉCNICA PARA LA INCORPORACIÓN DE MIPYMES COMO PROVEEDORAS DEL ESTADO (ASESORIA, CURSOS Y TALLERES)</t>
  </si>
  <si>
    <t>Empresas  Mipymes a nivel nacional</t>
  </si>
  <si>
    <t>Incrementar los niveles de formalización de las mipymes Dominicanas</t>
  </si>
  <si>
    <t>CAPACITACIÓN Y ASISTENCIA TÉCNICA PARA LA INCORPORACIÓN DE MIPYMES COMO PROVEEDORAS DEL ESTADO (ASESORIA, CURSOS Y TALLERES)</t>
  </si>
  <si>
    <t>3408 - CAPACITACIONES IMPARTIDAS SOBRE LAS NORMAS DE CALIDAD</t>
  </si>
  <si>
    <t>Instituciones del sector productivo</t>
  </si>
  <si>
    <t>CAPACITACIONES IMPARTIDAS SOBRE LAS NORMAS DE CALIDAD.</t>
  </si>
  <si>
    <t>3448 - IMPLEMENTACIÓN SELLO DE CALIDAD PARA LA ARTESANÍA DOMINICANA (CONSULTORIAS, TALLERES)</t>
  </si>
  <si>
    <t>MIPYMES  artesanales.</t>
  </si>
  <si>
    <t>IMPLEMENTACIÓN SELLO DE CALIDAD PARA LA ARTESANÍA DOMINICANA (CONSULTORIAS, TALLERES)</t>
  </si>
  <si>
    <t>3417 - PRECIO SEMANAL DE COMBUSTIBLES ESTABLECIDOS</t>
  </si>
  <si>
    <t>Cantidad de precios calculados</t>
  </si>
  <si>
    <t>Consumidores de combustible</t>
  </si>
  <si>
    <t>PRECIO SEMANAL DE COMBUSTIBLES ESTABLECIDOS</t>
  </si>
  <si>
    <t>3431 - PROYECTO DE FORMALIZACIÓN DE PYMES</t>
  </si>
  <si>
    <t>Cantidad de PYMES sensibilizadas sobre la formalización</t>
  </si>
  <si>
    <t>Sector  MIPYMES a nivel nacional</t>
  </si>
  <si>
    <t>PROYECTO DE FORMALIZACIÓN DE PYMES</t>
  </si>
  <si>
    <t>3433 - CAPACITACION  PARA LA INTERNACIONALIZACIÓN DE LAS MIPYMES</t>
  </si>
  <si>
    <t>Cantidad de empresas capacitadas  en planes de exportación</t>
  </si>
  <si>
    <t>Pymes con vocación exportadora</t>
  </si>
  <si>
    <t>ASISTENCIAS TECNICAS  PARA LA INTERNACIONALIZACIÓN DE LAS MIPYMES</t>
  </si>
  <si>
    <t>3435 - METODOLOGIA OVOP IMPLEMENTADA</t>
  </si>
  <si>
    <t>Cantidad de provincias sensibilizadas con la metodología OVOP</t>
  </si>
  <si>
    <t>Sector  MIPYMES y publico en general</t>
  </si>
  <si>
    <t>METODOLOGIA OVOP IMPLEMENTADA</t>
  </si>
  <si>
    <t>3437 - CELEBRACION DE FERIAS ARTESANALES</t>
  </si>
  <si>
    <t>Cantidad de participantes en ferias artesanales</t>
  </si>
  <si>
    <t>CELEBRACION DE FERIAS ARTESANALES</t>
  </si>
  <si>
    <t>3438 - SERVICIO DE APOYO A LAS INCUBADORAS EXISTENTES</t>
  </si>
  <si>
    <t>Sector  MIPYMES  a nivel nacional</t>
  </si>
  <si>
    <t>SERVICIO DE APOYO A LAS INCUBADORAS EXISTENTES</t>
  </si>
  <si>
    <t>3461 - PROGRAMA DE CAPACITACIÓN Y PROMOCIÓN DE INVERSIONISTAS ÁNGELES.</t>
  </si>
  <si>
    <t>Número de nuevas redes de inversionistas ángeles</t>
  </si>
  <si>
    <t>Sector MIPYMES a nivel nacional</t>
  </si>
  <si>
    <t>PROGRAMA DE CAPACITACIÓN Y PROMOCIÓN DE INVERSIONISTAS ÁNGELES.</t>
  </si>
  <si>
    <t>3462 - PROGRAMA NACIONAL DE DESARROLLO Y FOMENTO DE CULTURA EMPRENDEDORA.</t>
  </si>
  <si>
    <t>Cantidad de personas  capacitadas</t>
  </si>
  <si>
    <t>Publico en general a nivel nacional</t>
  </si>
  <si>
    <t>PROGRAMA NACIONAL DE DESARROLLO Y FOMENTO DE CULTURA EMPRENDEDORA.</t>
  </si>
  <si>
    <t>3394 - SISTEMA DE INFORMACIÓN DE EMPRESAS DE ZONAS FRANCAS INSTALADO</t>
  </si>
  <si>
    <t>% avance de los trabajos de instalación del sistema.</t>
  </si>
  <si>
    <t>Sector zonas francas</t>
  </si>
  <si>
    <t>SISTEMA DE INFORMACIÓN DE EMPRESAS DE ZONAS FRANCAS INSTALADO</t>
  </si>
  <si>
    <t>3395 - EVALUACIÓN DE LOS  PROYECTOS SOMETIDOS  BAJO LA LEY NO. 28-01</t>
  </si>
  <si>
    <t>Número de proyectos sometidos evaluados correctamente con el nuevo mecanismo</t>
  </si>
  <si>
    <t>Empresarios  de  la Zona Fronteriza</t>
  </si>
  <si>
    <t>EVALUACIÓN DE LOS  PROYECTOS SOMETIDOS  BAJO LA LEY NO. 28-01</t>
  </si>
  <si>
    <t>3396 - ACTIVIDADES DE DESARROLLO DE LA ZONA FRONTERIZA.</t>
  </si>
  <si>
    <t>Empresarios y comunidades de  la zona fronteriza</t>
  </si>
  <si>
    <t>ACTIVIDADES DE DESARROLLO DE LA ZONA FRONTERIZA</t>
  </si>
  <si>
    <t>3404 - SERVICIO DE CLASIFICACIÓN   DE EMPRESAS</t>
  </si>
  <si>
    <t>Empresas e industrias nacionales</t>
  </si>
  <si>
    <t>SERVICIO DE CLASIFICACIÓN   DE EMPRESAS</t>
  </si>
  <si>
    <t>3406 - PERMISOS DE NO OBJECION DE EMPRESAS INDUSTRIALES.</t>
  </si>
  <si>
    <t>Empresas de sector industrial</t>
  </si>
  <si>
    <t>PERMISOS DE NO OBJECIÓN DE EMPRESAS INDUSTRIALES.</t>
  </si>
  <si>
    <t>3468 - FORTALECIMIENTO  VENTANILLA UNICA  DE FORMALIZACION  (INSTALACION Y EQUIPAMIENTO FISICA DE OFICINA Y PLATAFORMA DE ENLACE CON OTRAS INSTITUCIONES)</t>
  </si>
  <si>
    <t>Numero de camara de comercio  integradas a la VUF de las existentes.</t>
  </si>
  <si>
    <t>FORTALECIMIENTO  VENTANILLA UNICA  DE FORMALIZACION  (INSTALACION Y EQUIPAMIENTO FISICA DE OFICINA Y PLATAFORMA DE ENLACE CON OTRAS INSTITUCIONES)</t>
  </si>
  <si>
    <t>3409 - SERVICIO DE APOYO A LAS FERIAS LOCALES Y/O  RUEDAS DE NEGOCIO DE PROMOCIÓN DE PRODUCTOS NACIONALES.</t>
  </si>
  <si>
    <t>Inversionistas y sector empresarial</t>
  </si>
  <si>
    <t>SERVICIO DE APOYO A LAS FERIAS LOCALES Y/O  RUEDAS DE NEGOCIO DE PROMOCIÓN DE PRODUCTOS NACIONALES.</t>
  </si>
  <si>
    <t>3419 - LICENCIA PARA TRANSPORTAR COMBUSTIBLES LÍQUIDOS</t>
  </si>
  <si>
    <t>% de licencias otorgadas del total solicitada.</t>
  </si>
  <si>
    <t>Personas físicas o jurídicas</t>
  </si>
  <si>
    <t>LICENCIA PARA TRANSPORTAR COMBUSTIBLES LÍQUIDOS</t>
  </si>
  <si>
    <t>3420 - INSPECCIÓN DE LAS UNIDADES TRANSPORTADORAS DE COMBUSTIBLES.</t>
  </si>
  <si>
    <t>Número de unidades verificadas</t>
  </si>
  <si>
    <t>INSPECCIÓN DE LAS UNIDADES TRANSPORTADORAS DE COMBUSTIBLES.</t>
  </si>
  <si>
    <t>3411 - PERFILES DE LOS SECTORES PRODUCTIVOS SELECCIONADOS, ELABORADOS</t>
  </si>
  <si>
    <t>Número de actividades de promoción ejecutadas</t>
  </si>
  <si>
    <t>Sectores productivos  nacional</t>
  </si>
  <si>
    <t>PERFILES DE LOS SECTORES PRODUCTIVOS SELECCIONADOS, ELABORADOS.</t>
  </si>
  <si>
    <t>3397 - PROGRAMA PARA PREVENCIÓN DE CONTROVERSIA (CAPACITACIÓN Y CONSULTORÍA)</t>
  </si>
  <si>
    <t>Sector Producto y afines</t>
  </si>
  <si>
    <t>PROGRAMA PARA PREVENCIÓN DE CONTROVERSIA (CAPACITACIÓN Y CONSULTORÍA)</t>
  </si>
  <si>
    <t>3403 - SERVICIOS DE INFORMACIÓN SOBRE EL SECTOR INDUSTRIAL Y COMERCIAL.</t>
  </si>
  <si>
    <t>Porcentaje de avance en base de datos</t>
  </si>
  <si>
    <t>Público en general del sector industrial y comercial</t>
  </si>
  <si>
    <t>SERVICIO DE INFORMACIÓN SOBRE EL SECTOR INDUSTRIAL, COMERCIAL.</t>
  </si>
  <si>
    <t>3391 - INICIATIVAS DEL FORO DE CRECIMIENTO DEL CARIBE IMPLEMENTADASDE LA INDUSTRIA.</t>
  </si>
  <si>
    <t>Iniciativas implementadas</t>
  </si>
  <si>
    <t>SEGUIMIENTO A LA IMPLEMENTACIÓN DE LAS PROPUESTAS CONSENSUADAS EN EL 2DO. CONGRESO DE LA INDUSTRIA.</t>
  </si>
  <si>
    <t>3402 -  CAPACITACIÓN EN COMERCIO EXTERIOR (CONSULTORÍA, CAPACITACIÓN)</t>
  </si>
  <si>
    <t>Sector productivo, empresarial y empleados de instituciones</t>
  </si>
  <si>
    <t> CAPACITACIÓN EN COMERCIO EXTERIOR (CONSULTORÍA, CAPACITACIÓN)</t>
  </si>
  <si>
    <t>3410 - ESTUDIOS DE MERCADOS</t>
  </si>
  <si>
    <t>Número de estudios de mercado elaborados</t>
  </si>
  <si>
    <t>Sectores industrial y comercial</t>
  </si>
  <si>
    <t>ESTUDIOS DE MERCADOS</t>
  </si>
  <si>
    <t>3414 - DISEÑO E IMPLEMENTACION DE PROGRAMA DE INSPECCIÓN Y SUPERVISIÓN COMBUSTIBLES FÓSILES Y NO FÓSILES EN ESTACIONES DE EXPENDIÓ A NIVEL NACIONAL</t>
  </si>
  <si>
    <t>Empresarios  del sector combustible</t>
  </si>
  <si>
    <t>PROGRAMA DE INSPECCIÓN Y SUPERVISIÓN COMBUSTIBLES FÓSILES Y NO FÓSILES EN ESTACIONES DE EXPENDIÓ A NIVEL NACIONAL</t>
  </si>
  <si>
    <t>3418 - EVALUACIÓN DE TERRENO PARA INSTALACION DE EMPRESAS DE COMBUSTIBLES</t>
  </si>
  <si>
    <t>Porcentaje de evaluaciones respecto a las solicitudes recibidas.</t>
  </si>
  <si>
    <t>EVALUACIÓN DE TERRENO PARA INSTALACION DE EMPRESAS DE COMBUSTIBLES</t>
  </si>
  <si>
    <t>3421 - LICENCIA O PERMISO PARA CLASIFICACIÓN DE EMPRESAS GENERADORAS DE ELECTRICIDAD PRIVADA (EGP)</t>
  </si>
  <si>
    <t>LICENCIA O PERMISO PARA CLASIFICACIÓN DE EMPRESAS GENERADORAS DE ELECTRICIDAD PRIVADA (EGP)</t>
  </si>
  <si>
    <t>3458 - PROGRAMA DE ALFABETIZACIÓN DIGITAL A LAS PYMES (CONTRATACIÓN DE CONSULTORES, CAPACITACIÓN)</t>
  </si>
  <si>
    <t>Cantidad de Pymes del sector Tic capacitadas</t>
  </si>
  <si>
    <t>PROGRAMA DE ALFABETIZACIÓN DIGITAL A LAS PYMES (CONTRATACIÓN DE CONSULTORES, CAPACITACIÓN)</t>
  </si>
  <si>
    <t>3401 - PROGRAMA DE PASANTÍAS INTERNACIONALES EN COMERCIO EXTERIOR (CAPACITACION).</t>
  </si>
  <si>
    <t>Estudiantes universitarios</t>
  </si>
  <si>
    <t>PROGRAMA DE PASANTÍAS INTERNACIONALES EN COMERCIO EXTERIOR (CAPACITACION)</t>
  </si>
  <si>
    <t>3452 - CENTROS PYMES CREADOS (INCLUYE DIAGNÓSTICO, CONSTITUCIÓN CENTROS Y CREAR CAPACIDADES)</t>
  </si>
  <si>
    <t>Cantidad de centros creados</t>
  </si>
  <si>
    <t>El sector de las MIPYMES y los habitantes de las localidades</t>
  </si>
  <si>
    <t>CENTROS PYMES CREADOS (INCLUYE DIAGNÓSTICO, CONSTITUCIÓN CENTROS Y CREAR CAPACIDAD)</t>
  </si>
  <si>
    <t>3416 - VALIDACIÓN CONVERSIÓN VEHICULAR A GN</t>
  </si>
  <si>
    <t>Número de vehículos convertidos</t>
  </si>
  <si>
    <t>Permiso conversión vehicular a GN</t>
  </si>
  <si>
    <t>0213 - MINISTERIO DE TURISMO</t>
  </si>
  <si>
    <t>01 - MINISTERIO DE TURISMO</t>
  </si>
  <si>
    <t>11 - Fomento y Promoción Turística</t>
  </si>
  <si>
    <t>5139 - Conservación de la biodiversidad en las zonas costeras</t>
  </si>
  <si>
    <t>% de avance de acuerdo al plan</t>
  </si>
  <si>
    <t>Población de Pto Pta, Monte Cristi y Samaná</t>
  </si>
  <si>
    <t>Fomento y Promoción Turística</t>
  </si>
  <si>
    <t>Se ha iniciado el proyecto y se han realizado los levantamientos correspondientes a las actividades en las provincias piloto (Samaná y Montecristi)</t>
  </si>
  <si>
    <t>5138 - Proyecto desarrollo turístico en la región Norte</t>
  </si>
  <si>
    <t>Residendes, comunidades y grupos productivos de la zona</t>
  </si>
  <si>
    <t>Fortalecimiento de Capacidades de Desarrollo del Turismo Sostenible Basado en la Comunidad en la Región Norte y de la República Dominicana</t>
  </si>
  <si>
    <t>5113 - Promoción de Rep. Dom. como mejor destino turístico del caribe.</t>
  </si>
  <si>
    <t>% Cumplimiento de actividades promocionales de acuerdo a plan</t>
  </si>
  <si>
    <t>Sector turismo</t>
  </si>
  <si>
    <t>Campañas y acciones promocionales a través de acuerdos con tours operadores por campañas Publicitarias, ferias, eventos, revistas, Afiches</t>
  </si>
  <si>
    <t>13 - Servicios Periciales e Investigacion Forense</t>
  </si>
  <si>
    <t>5103 - Evaluación psicológica.</t>
  </si>
  <si>
    <t>Informes pericial</t>
  </si>
  <si>
    <t>Servicios Periciales e Investigacion Forense</t>
  </si>
  <si>
    <t>Rralizar evaluaciones Psicologicas a las perdonas demandadas</t>
  </si>
  <si>
    <t>5104 - Estimación de la edad en personas vivas y cadáveres</t>
  </si>
  <si>
    <t>Estimación de la edad en personas vivas y cadáveres</t>
  </si>
  <si>
    <t>12 - Coordinacion y Funcionamiento del Sistema Penitenciario Dominicano</t>
  </si>
  <si>
    <t>5061 - Capacitación Técnica para internos</t>
  </si>
  <si>
    <t>Internos que recibieron capacitación técnica</t>
  </si>
  <si>
    <t>Coordinacion y Funcionamiento del Sistema Penitenciario Dominicano</t>
  </si>
  <si>
    <t>Realizar capacitaciónes técnica para internos</t>
  </si>
  <si>
    <t>5064 - Vestimenta para los internos</t>
  </si>
  <si>
    <t>Internos con vestimenta</t>
  </si>
  <si>
    <t>Ciudadanos/as internos</t>
  </si>
  <si>
    <t>Asignar vestimenta para los internos</t>
  </si>
  <si>
    <t>5100 - Evaluaciones a victimas de delitos sexuales</t>
  </si>
  <si>
    <t>Informes de evaluaciones medicas sexuales</t>
  </si>
  <si>
    <t>Realizar evaluaciones medicas a victimas de delitos sexuales</t>
  </si>
  <si>
    <t>5105 - Peritajes antropologicos</t>
  </si>
  <si>
    <t>Realizar peritaje antropologicos a las demandadas</t>
  </si>
  <si>
    <t>5108 - Identificacion y determinacion de manchas, semen, heces y orinas fecales</t>
  </si>
  <si>
    <t>Identificacion y determinacion de manchas, semen, heces y orinas fecales</t>
  </si>
  <si>
    <t>11 - Representacion y Defensa del Interes Publico y Social</t>
  </si>
  <si>
    <t>5057 - Divulgación en los medios de comunicación masivos las actividades de la institución</t>
  </si>
  <si>
    <t>Actividades divulgadas en los medios</t>
  </si>
  <si>
    <t>Ciudadanos a nivel Nacional</t>
  </si>
  <si>
    <t>Representacion y Defensa del Interes Publico y Social</t>
  </si>
  <si>
    <t>Divulgación en los medios de comunicación masivos las actividades de la institución</t>
  </si>
  <si>
    <t>5065 - Educacion Formal Usuarios de libre comunidad</t>
  </si>
  <si>
    <t>Usuarios de la comunidad educados</t>
  </si>
  <si>
    <t>Ciudadanía en general</t>
  </si>
  <si>
    <t>Educar los usuarios de libre comunidad</t>
  </si>
  <si>
    <t>5058 - Alfabetizacion de los internos</t>
  </si>
  <si>
    <t>Internos alfabetizados</t>
  </si>
  <si>
    <t>Alfabetizar los internos para su inserción en la sociedad</t>
  </si>
  <si>
    <t>5059 - Educación formal de internos</t>
  </si>
  <si>
    <t>Internos que recibieron educación formal</t>
  </si>
  <si>
    <t>Realizar la educación formal a los internos para su inserción en la sociedad</t>
  </si>
  <si>
    <t>3928 - Certificaciones de antecedente penales</t>
  </si>
  <si>
    <t>Este producto beneficia a los ciudadanos</t>
  </si>
  <si>
    <t>Fortalecer la calidad jurídica y administrativo ofrecido a los ciudadanos, consolidando e implementando un modelo de gestión de los servicio que a la vez optimicen las operaciones de los centros de documentación para consolidar el seguimiento y control de la ejecución judicial a nivel nacional en miras a una política de transparencia del ministerio público</t>
  </si>
  <si>
    <t>3930 - Evaluación de desempeño de fiscales del ministerio público</t>
  </si>
  <si>
    <t>Fiscales evaluados</t>
  </si>
  <si>
    <t>Fiscales del Ministerio Público</t>
  </si>
  <si>
    <t>Evaluar el desempeño del ministerio público se realiza con la finalidad de determinar, medir, evaluar la cantidad y la calidad de su trabajo para así poder establecer mecanismos de posibles mejoras para prever su formación y desarrollo.</t>
  </si>
  <si>
    <t>5102 - Evaluacione Psiquiatrica</t>
  </si>
  <si>
    <t>Elaborar evaluaciones Psiquiatricas</t>
  </si>
  <si>
    <t>5097 - Dictámenes médico legales.</t>
  </si>
  <si>
    <t>Informes de Auditoria</t>
  </si>
  <si>
    <t>Elaborar los infomes medicos legales</t>
  </si>
  <si>
    <t>5060 - Formación Universitaria para los internos</t>
  </si>
  <si>
    <t>Internos que recibieron educación universitaria</t>
  </si>
  <si>
    <t>Realizar formación Universitaria para los internos</t>
  </si>
  <si>
    <t>5109 - Comparacion, evaluacion y depuracion de armas, proyectiles y cartuchos</t>
  </si>
  <si>
    <t>Comparacion, evaluacion y depuracion de armas, proyectiles y cartuchos</t>
  </si>
  <si>
    <t>3926 - Aplicar medidas de coercion (conciliaciones)</t>
  </si>
  <si>
    <t>Casos procesado</t>
  </si>
  <si>
    <t>El beneficiario de este producto son los denunciantes</t>
  </si>
  <si>
    <t>Aplicación de medidas de coerción de carácter excepcional y solo pueden ser impuestas mediante resolución judicial motivada y escrita por un tiempo indispensable a los fines de asegurar la presencia del imputado en el procedimiento, evitar la destrucción de pruebas relevantes para la investigación y proteger a la víctima y a los testigos del proceso.</t>
  </si>
  <si>
    <t>5047 - Apertura de juicio</t>
  </si>
  <si>
    <t>Solicitudes de aperturas de juicios</t>
  </si>
  <si>
    <t>Verificar que las solicitudes cumplan con las policitas establecidas</t>
  </si>
  <si>
    <t>5049 - Proteccion de testigos</t>
  </si>
  <si>
    <t>testigos protegidos</t>
  </si>
  <si>
    <t>realizar registro de alojamiento, registro de salida y entrada, registro en la cadena de custodia, Registro de traslado a las audiencias, registro de eventos vulnerables.</t>
  </si>
  <si>
    <t>14 - Coordinacion y Funcionamiento de los Adolecentes en Conflicto con la Ley</t>
  </si>
  <si>
    <t>3927 - Capacitación de agentes penitenciario</t>
  </si>
  <si>
    <t>Funcionarios penitenciarios formados</t>
  </si>
  <si>
    <t>El beneficiario de este producto son los Internos</t>
  </si>
  <si>
    <t>Coordinacion y Funcionamiento de los Adolecentes en Conflicto con la Ley</t>
  </si>
  <si>
    <t>Orientado a impartir cursos y conocimiento de alto nivel en áreas relacionadas con el ámbito penitenciario y al desarrollo de competencias en todas las áreas de gestión de los centros de corrección y rehabilitación (CCR) como son las de tratamiento, seguridad, producción, y de apoyo y acompañamiento de los privados de libertad en su proceso de re inserción social. Formar agente de vigilancia y tratamiento penitenciario, para contribuir con la sostenibilidad del sistema penitenciario.</t>
  </si>
  <si>
    <t>5098 - Autopsias médico legales.</t>
  </si>
  <si>
    <t>Autopsias medicas</t>
  </si>
  <si>
    <t>Elaborar informes especiales de autopsias medicas</t>
  </si>
  <si>
    <t>5053 - Representacion legal de los derechos de las victimas</t>
  </si>
  <si>
    <t>Registro de casos representados</t>
  </si>
  <si>
    <t>Representar Legalmente de los derechos de la victimas</t>
  </si>
  <si>
    <t>5110 - Análisis de propiedad intelectual y derecho de autor (dvd, cd).</t>
  </si>
  <si>
    <t>Análisis de propiedad intelectual y derecho de autor (dvd, cd).</t>
  </si>
  <si>
    <t>5052 - Imposicion de impedimentos</t>
  </si>
  <si>
    <t>Impedimentos expedidos</t>
  </si>
  <si>
    <t>Imponer o levantamientos de Impedimentos de Salida, Emitir Certificaciones (Levantamientos 127.Definitivos, Provisionales e Imposiciones)</t>
  </si>
  <si>
    <t>5106 - Identificacion, Determinacion y cuantificacion de sustancias, drogas, monóxido de carbono</t>
  </si>
  <si>
    <t>Identificar Determinar y cuantificar de sustancias, drogas, monóxido de carbono</t>
  </si>
  <si>
    <t>5111 - Autenticidad o falsedad de tarjetas de crédito.</t>
  </si>
  <si>
    <t>Autenticidad o falsedad de tarjetas de crédito.</t>
  </si>
  <si>
    <t>5115 - Establecer autenticidad de firmas, manuscritos, documentos, cheques y huellas dactilares</t>
  </si>
  <si>
    <t>Establecer la autenticidad o falsedad de firmas y manuscritos, Establecer la autenticidad o falsedad de documentos, cheques y papel moneda, Análisis de Sellos Gomígrafos, sistemas de impresión y marcas de seguridad, Alteración por Adición o por supresión del contenido de un documento, Análisis y comparación de huellas dactilares</t>
  </si>
  <si>
    <t>5117 - Analisis quimico, farmaceutico y monóxido de carbono</t>
  </si>
  <si>
    <t>Análisis químico   de bebidas alcohólicas, Análisis de fármacos por HPLC, Análisis de monóxido de carbono por  técnica de UV-VIS.</t>
  </si>
  <si>
    <t>5087 - Educacion informal y desarrollo de la creatividad de internos</t>
  </si>
  <si>
    <t>Internos aprobados en educacion informal y creativa</t>
  </si>
  <si>
    <t>Educar y desarrollar la creatividad de internos</t>
  </si>
  <si>
    <t>5085 - Atención en salud a los internos</t>
  </si>
  <si>
    <t>Internos atendidos en salud</t>
  </si>
  <si>
    <t>Internos</t>
  </si>
  <si>
    <t>Atención en salud a los internos</t>
  </si>
  <si>
    <t>5056 - Red de Centros, casas y Espacios de Mediacion y Conciliacion de Conflitos</t>
  </si>
  <si>
    <t>Centros y casas de mediacion</t>
  </si>
  <si>
    <t>Elaborar anteproyectos de Red de Centros, casas y Espacios de Mediacion y Conciliacion de Conflitos</t>
  </si>
  <si>
    <t>5063 - Planes de alimentacion para internos</t>
  </si>
  <si>
    <t>Planes alimenticios</t>
  </si>
  <si>
    <t>Elaborar planes de alimentacion para internos</t>
  </si>
  <si>
    <t>5112 - Análisis a equipos de cómputos, dispositivos de conexion y de almacenamiento fijos y moviles</t>
  </si>
  <si>
    <t>Análisis a equipos de cómputos y de almacenamiento.</t>
  </si>
  <si>
    <t>5101 - Rectificación de sexo a los tribunales.</t>
  </si>
  <si>
    <t>Rectificación de sexo a los tribunales.</t>
  </si>
  <si>
    <t>5054 - Persecucion violaciones a derechos humanos</t>
  </si>
  <si>
    <t>Persecuciones adoptadas</t>
  </si>
  <si>
    <t>Seguimiento a las personas que cumplen con los requisitos de violaciones a derechos humanos</t>
  </si>
  <si>
    <t>5099 - Exhumaciones medicas legales</t>
  </si>
  <si>
    <t>Realizar Exhumaciones medicas</t>
  </si>
  <si>
    <t>5084 - Inserción laboral de los internos</t>
  </si>
  <si>
    <t>Internos insertados en el ambito laboral</t>
  </si>
  <si>
    <t>Restionar y elaborar inserción laboral de los internos</t>
  </si>
  <si>
    <t>5107 - Analisis de fibras, vidrios, y trazas de drogas</t>
  </si>
  <si>
    <t>Determinar y analizar fibras textiles, Análisis de vidrios, Análisis de trazas de drogas</t>
  </si>
  <si>
    <t>5050 - Incorporacion de asociaciones sin fines de lucro (AFL)</t>
  </si>
  <si>
    <t>Asociaciones sin fines de lucro incorporadas / Certificaciones de Exequatur</t>
  </si>
  <si>
    <t>Asociaciones a nivel general</t>
  </si>
  <si>
    <t>Incorporar las asociaciones sin fines de lucro (AFL)</t>
  </si>
  <si>
    <t>12 - Fomento de la Igualdad de Género en la Educación y Capacitación</t>
  </si>
  <si>
    <t>3343 - CAPACITACIÓN DE DOCENTES PARA LA EDUCACIÓN CON PERSPECTIVA DE GÉNERO (NIVELES INICIAL, BÁSICO Y MEDIO)</t>
  </si>
  <si>
    <t>Docentes capacitados</t>
  </si>
  <si>
    <t>Docentes de la educación inicial, básica y media.</t>
  </si>
  <si>
    <t>Fomento de la Igualdad de Género en la Educación y Capacitación</t>
  </si>
  <si>
    <t>ARTICULACIÓN CON  LAS INSTITUCIONES EDUCATIVAS DE LOS NIVELES INICIAL, BÁSICA Y MEDIA   PARA BRINDARLES CAPACITACION A LOS DOCENTES  SOBRE  EL  ENFOQUE DE IGUALDAD Y EQUIDAD DE GÉNERO</t>
  </si>
  <si>
    <t>11 - Coordinación Intersectorial para el Seguimiento de Políticas en Igualdad de Genero</t>
  </si>
  <si>
    <t>3340 - Incorporación del enfoque  de igualdad y equidad de genero en el marco jurídico nacional</t>
  </si>
  <si>
    <t>Intervenciones para la revisión del marco jurídico nacional</t>
  </si>
  <si>
    <t>Instituciones-poderes legislativo, ejecutivo y judiciales</t>
  </si>
  <si>
    <t>Coordinación Intersectorial para el Seguimiento de Políticas en Igualdad de Genero</t>
  </si>
  <si>
    <t>Incorporación de la propuesta de revisión  desde una perspectiva de igualdad y equidad  de  género en las Leyes, políticas, normas, decretos, códigos y reglamentos</t>
  </si>
  <si>
    <t>3341 - ATENCIONES OFRECIDAS EN LOS PUNTOS DE ORIENTACION,  EN EL PROGRAMA DE PREVENCIÓN DE TRÁFICO ILEGAL Y TRATA DE PERSONAS</t>
  </si>
  <si>
    <t>Personas atendidas en los puntos de orientación</t>
  </si>
  <si>
    <t>Personas que han sido o pueden ser objeto de estafa</t>
  </si>
  <si>
    <t>SERVICIO DE INFORMACIÓN, ORIENTACIÓN Y CONCIENCIACIÓN SOBRE LOS DERECHOS DE LAS PERSONAS, LA PROBLEMÁTICA DEL TRÁFICO ILÍCITO Y LA TRATA DE PERSONA Y SUS CONSECUENCIAS</t>
  </si>
  <si>
    <t>3342 - CURRÍCULA EDUCATIVA CON PERSPECTIVA DE GÉNERO INCORPORADA</t>
  </si>
  <si>
    <t>Cantidad de curriculum revisados</t>
  </si>
  <si>
    <t>Ministerio de educación, ADP, asociación de colegios privado</t>
  </si>
  <si>
    <t>ARTICULACIÓN CON LAS INSTITUCIONES EDUCATIVAS DE TODOS LOS NIIVELES INCLUYENDO  TECNICO Y SUPERIOR   PARA BRINDARLES ASISTENCIA TÉCNICA SOBRE SOBRE EL FORTALECIMIENTO  DEL  ENFOQUE DE IGUALDAD Y EQUIDAD DE GÉNERO EN LA CURRÍCULA</t>
  </si>
  <si>
    <t>3344 - CAPACITACIÓN DE DOCENTES PARA LA EDUCACIÓN CON PERSPECTIVA DE GÉNERO (NIVELES TÉCNICO Y SUPERIOR)</t>
  </si>
  <si>
    <t>Docentes de la educación superior, tecnica y escuelas especi</t>
  </si>
  <si>
    <t>3345 - CAPACITACIÓN A MUJERES EN LIDERAZGO SOCIAL,  ECONOMICO Y POLITICO</t>
  </si>
  <si>
    <t>Cantidad de mujeres formadas en liderazgo social</t>
  </si>
  <si>
    <t>Mujeres  lideresas formadas</t>
  </si>
  <si>
    <t>CAPACITACIÓN EN LIDERAZGO SOCIAL, ECONOMICO Y POLITICO A MUJERES  PARA INCREMENTAR SU PARTICIPACIÓN POLÍTICA Y SOCIAL  A FAVOR DE LA CONSTRUCCIÓN DE LA IGUALDAD Y EQUIDAD ENTRE MUJERES Y HOMBRES</t>
  </si>
  <si>
    <t>13 - Promoción  y Defensoría de los Derechos de la Mujer</t>
  </si>
  <si>
    <t>3347 - CASOS (JUDICIALES ABIERTOS) PROCESADOS POR VIOLACIÓN DE DERECHOS DE LAS MUJERES</t>
  </si>
  <si>
    <t>Casos judiciales</t>
  </si>
  <si>
    <t>Mujeres Victimas de violencia intrafamiliar y de genero</t>
  </si>
  <si>
    <t>Promoción y Defensoría de los Derechos de la Mujer</t>
  </si>
  <si>
    <t>ASISTENCIA LEGAL Y SICOLÓGICA OFRECIDA A DEMANDANTES DEL SERVICIO EN CASOS LLEVADOS A LA JUSTICIA</t>
  </si>
  <si>
    <t>3348 - MUJERES CAPACITADAS POR EL  MINISTERIO DE LA MUJER PARA ACCEDER A EMPLEOS DE CALIDAD Y/O EMPRENDER SUS PROPIOS NEGOCIOS</t>
  </si>
  <si>
    <t>Mujeres, con énfasis en mujeres jefas de hogar</t>
  </si>
  <si>
    <t>MUJERES HABILITADAS Y CAPACITADAS EN FORMACIÓN INTEGRAL PARA EL EMPLEO Y/O GESTIONAR SUS PROPIAS EMPRESAS.</t>
  </si>
  <si>
    <t>3349 - CERTIFICACIÓN Y OTORGAMIENTO DEL SELLO DE IGUALDAD DE GÉNERO</t>
  </si>
  <si>
    <t>Empresas certificadas</t>
  </si>
  <si>
    <t>Instituciones publicas y privadas del sistema.</t>
  </si>
  <si>
    <t>IMPLEMENTACION DE PROGRAMAS DE INCENTIVOS PARA PROMOVER BUENAS PRACTICAS EN LAS EMPRESAS RESPECTO A LA EQUIDAD E IGUALDAD DE CONDICIONES DE TRABAJO PARA HOMBRES Y MUJERES</t>
  </si>
  <si>
    <t>15 - Promoción de los Derechos a la Salud Integral, Salud Sexual y Reproductiva de la Mujer</t>
  </si>
  <si>
    <t>3350 - ADOLESCENTES SENSIBILIZADOS/AS EN SALUD SEXUAL Y REPRODUCTIVA</t>
  </si>
  <si>
    <t>Cantidad de Adolescentes Sensibilizados/as</t>
  </si>
  <si>
    <t>Mujeres jovenes y adolescentes entre 11 y 23 años</t>
  </si>
  <si>
    <t>Promoción de los Derechos a la Salud Integral, Salud Sexual y Reproductiva de la Muje</t>
  </si>
  <si>
    <t>CONTRIBUCIÓN CON LA DISMINUCIÓN DE LOS EMBARAZOS EN ADOLESCENTES Y MUJERES JÓVENES DE ESCASOS RECURSOS A TRAVÉS DE LA CAPACITACIÓN Y SENSIBILIZACIÓN</t>
  </si>
  <si>
    <t>11 - Administración de Políticas para la Juventud</t>
  </si>
  <si>
    <t>4930 - Jóvenes universitarios acceden a servicio de alojamiento optimo</t>
  </si>
  <si>
    <t>Cantidad de jóvenes</t>
  </si>
  <si>
    <t>Jóvenes de 15 a 35 años de edad</t>
  </si>
  <si>
    <t>Administración de Políticas para la Juventud</t>
  </si>
  <si>
    <t>Jóvenes universitarios acceden a servicio de alojamiento optimo</t>
  </si>
  <si>
    <t>4933 - Jóvenes en condiciones de vulnerabilidad acceden atención recidencial y a formación técnico profesional</t>
  </si>
  <si>
    <t>Número de jóvenes graduados</t>
  </si>
  <si>
    <t>Jóvenes en condiciones de vulnerabilidad acceden atención recidencial y a formación técnico profesional</t>
  </si>
  <si>
    <t>25 - Otorgamiento de becas extranjeras</t>
  </si>
  <si>
    <t>Número de becas de otorgadas</t>
  </si>
  <si>
    <t>Este producto consiste en el otorgamiento de becas de estudios en el extranjero para jóvenes sobresalientes</t>
  </si>
  <si>
    <t>26 - Jóvenes de 15 a 35 años reciben ayudas y donaciones</t>
  </si>
  <si>
    <t>Número de jóvenes con ayudas y donaciones otorgadas</t>
  </si>
  <si>
    <t>Juventud de la República Dominicana</t>
  </si>
  <si>
    <t>Este producto consiste en asistencia fijas y puntuales a iglesias, jovenes etc.</t>
  </si>
  <si>
    <t>29 - Premio nacional de la juventud</t>
  </si>
  <si>
    <t>Este producto consiste en propiciar un espacio de discusión para crear nuevas politicas de la juventud</t>
  </si>
  <si>
    <t>1108 - Otorgamiento de becas nacionales</t>
  </si>
  <si>
    <t>ESTE PRODUCTO CONSISTE EN EL OTORGAMIENTO DE BECAS ESTUDIOS A JOVENES</t>
  </si>
  <si>
    <t>13 - Prevención y Control de la Calidad Ambiental</t>
  </si>
  <si>
    <t>3369 - INCORPORACION DE EMPRESAS AL SISTEMA DE EVALUACION AMBIENTAL</t>
  </si>
  <si>
    <t>No. de Empresas con Permisos o Licencias Ambientales</t>
  </si>
  <si>
    <t>Prevención y Control de la Calidad Ambiental</t>
  </si>
  <si>
    <t>CONJUNTO DE PROCEDIMIENTOS, ESTUDIOS Y SISTEMAS TÉCNICOS QUE PERMITEN ESTIMAR LOS EFECTOS QUE LA EJECUCIÓN DE UNA DETERMINADA OBRA, ACTIVIDAD O PROYECTO PUEDAN CAUSAR SOBRE EL MEDIO AMBIENTE.</t>
  </si>
  <si>
    <t>12 - Manejo Sostenible de los Recursos Naturales</t>
  </si>
  <si>
    <t>2812 - Consejos y comités de cuencas, subcuencas y microcuencas prioritarias conformados</t>
  </si>
  <si>
    <t>Numero de Cuencas prioritarias con consejos creados</t>
  </si>
  <si>
    <t>Manejo Sostenible de los Recursos Naturales</t>
  </si>
  <si>
    <t>Son mecanismos de participación social con una incidencia significativa en el manejo efectivo de las cuencas hidrográficas.</t>
  </si>
  <si>
    <t>15 - Desarrollo de Instrumentos para la Gestión del Medio Ambiente y los Recursos Naturales</t>
  </si>
  <si>
    <t>3799 - CAPACITACION DE TEMAS AMBIENTALES EN LA EDUCACION NO FORMAL</t>
  </si>
  <si>
    <t>Porcentaje dimension ambiental curiculo apoyada</t>
  </si>
  <si>
    <t>Gobiernos locales, sector empresarial, gubernamental y organ</t>
  </si>
  <si>
    <t>Desarrollo de Instrumentos para la Gestión del Medio Ambiente y los Recursos Naturales</t>
  </si>
  <si>
    <t>DIVULGAR INFORMACIONES, CONOCIMIENTOS Y DESARROLLO DE CAPACIDADES EN DIVERSOS SECTORES DE LA SOCIEDAD SOBRE LA PROTECCIÓN Y CONSERVACIÓN DEL MEDIO AMBIENTE Y RECURSOS NATURALES.   (REF. ESTRATEGIA EDUCACIÓN AMBIENTAL, PP34 A 43)</t>
  </si>
  <si>
    <t>3797 - PLANES DE MANEJO DE BOSQUE Y PLANTACIONES FORESTALES</t>
  </si>
  <si>
    <t>Superficie bajo planes de manejo (Ha)</t>
  </si>
  <si>
    <t>PROMOVER EL MANEJO DE LOS BOSQUES NATURALES Y LAS PLANTACIONES MEDIANTE LA EJECUCIÓN DE UN PLAN DE MANEJO; EL ESTABLECIMIENTO DE LA FIGURA DEL REGENTE FORESTAL QUE PERMITE EL ACOMPAÑAMIENTO TÉCNICO AL PRODUCTOR FORESTAL; Y EL OTORGAMIENTO DEL CERTIFICADO DE  PLANTACIÓN CON DERECHO AL CORTE PARA EL APROVECHAMIENTO DE LAS PEQUEÑAS Y MEDIANAS PLANTACIONES.</t>
  </si>
  <si>
    <t>3796 - INCENDIOS FORESTALES CONTROLADOS</t>
  </si>
  <si>
    <t>Numero de incendios forestales sofocados</t>
  </si>
  <si>
    <t>ACCIONES ENCAMINADAS A COMBATIR Y ELIMINAR LOS INCENDIOS FORESTALES</t>
  </si>
  <si>
    <t>1550 - Instrumentos Normativos Ambientales (Reglamentos, Normas, Procedimientos, Guías) nuevos y actualizados según lo establecido en la Ley 64-00</t>
  </si>
  <si>
    <t>Número de instrumentos normativos ambientales</t>
  </si>
  <si>
    <t>2399 - Control de la Calidad Ambiental de los Cuerpos Hidricos</t>
  </si>
  <si>
    <t>Número de Cuerpos hídricos monitoreados</t>
  </si>
  <si>
    <t>Control de la Calidad Ambiental de los Cuerpos Hidricos</t>
  </si>
  <si>
    <t>3378 - PLANES DE MANEJO INTEGRADO DE LAS CUENCAS</t>
  </si>
  <si>
    <t>Número de planes de manejo</t>
  </si>
  <si>
    <t>ELABORACIÓN DE INSTRUMENTOS DIRECTRICES PARA ORDENAR LAS ACCIONES QUE REQUIERE UNA CUENCA HIDROGRÁFICA, PARA LOGRAR UN USO SOSTENIBLE DE SUS RECURSOS NATURALES</t>
  </si>
  <si>
    <t>3379 - SUPERFICIES REFORESTADAS</t>
  </si>
  <si>
    <t>Hectárea</t>
  </si>
  <si>
    <t>SIEMBRA DE ARBOLES EN ZONAS QUE HAN PERDIDO SU COBERTURA FORESTAL, PROCURÁNDOSE LA REGENERACION DE LOS ECOSISTEMAS FORESTALES, GARANTIZANDO DE MANERA ESPECIAL LA SOSTENIBILIDAD DE LOS RECURSOS HIDROLÓGICOS. ESTE PRODUCTO INCLUYE LA PRODUCCIÓN DE PLÁNTULAS.</t>
  </si>
  <si>
    <t>3380 - ECOSISTEMAS COSTERO Y MARINO CARACTERIZADOS, RESTAURADOS Y MONITOREADOS</t>
  </si>
  <si>
    <t>Kilómetros cuadrados</t>
  </si>
  <si>
    <t>ZONA DE COSTA ORDENADA Y RECUPERADA BAJO UN PLAN DE MANEJO</t>
  </si>
  <si>
    <t>11 - Conservación de las Áreas Protegidas y Biodiversidad</t>
  </si>
  <si>
    <t>3353 - ÁREA PROTEGIDAS CONSERVADAS</t>
  </si>
  <si>
    <t>Número de áreas protegidas con sistemas de vigilancia y control implementados</t>
  </si>
  <si>
    <t>Conservación de las Áreas Protegidas y Biodiversidad</t>
  </si>
  <si>
    <t>PRESERVAR LOS ECOSISTEMAS NATURALES REPRESENTATIVOS DE LAS DIVERSAS REGIONES BIOGEOGRÁFICAS Y ECOLÓGICAS DEL PAIS A TRAVES DEL CONTROL Y VIGILANCIA,  Y LA CONSTRUCCION Y MANTENIMIENTO DE INFRAESTRUCTURAS QUE PERMITAN LA PROTECCION Y CONSERVACION DE LAS AREAS PROTEGIDAS</t>
  </si>
  <si>
    <t>3361 - CACERIA DE ESPECIES SILVESTRES REGULADA</t>
  </si>
  <si>
    <t>Número de licencias de cacería expedidas</t>
  </si>
  <si>
    <t>EXPEDICIÓN DE LICENCIAS DE CACERÍA DE ESPECIES SILVESTRES, GARANTIZANDO LA SOSTENIBILIDAD DE LAS MISMAS</t>
  </si>
  <si>
    <t>3362 - CORTEZA TERRESTRE EN ÁREAS DE ACTIVIDAD  DE EXTRACCION DE ARIDOS PROTEGIDA Y RECUPERADA</t>
  </si>
  <si>
    <t>Número de granceras reguladas</t>
  </si>
  <si>
    <t>SUPERVISIÓN, CONTROL Y SEGUIMIENTO TÉCNICO A LAS EXTRACCIONES DE MATERIALES NO METÁLICOS PROVENIENTES DE LA CORTEZA TERRESTRE.</t>
  </si>
  <si>
    <t>3371 - PROMOCIÓN DEL ESTABLECIMIENTO DE PROGRAMAS  DE 3R'S (REDUCIR, REUSAR Y RECICLAR) LOS RESIDUOS SÓLIDOS, EN EMPRESAS</t>
  </si>
  <si>
    <t>Número de empresas incorporadas el Programa 3Rs</t>
  </si>
  <si>
    <t>ESTIMULAR PROCESOS DE RECONVERSION INDUSTRIAL Y DOMESTICA PARA LA REALIZACION DE ACTIVIDADES DE RECICLAJE Y DE REUTILIZACIÓN DE RESIDUOS.</t>
  </si>
  <si>
    <t>3376 - CONTROL DEL COMERCIO DE FAUNA Y FLORA</t>
  </si>
  <si>
    <t>ESTABLECER MECANISMOS DE CONTROL Y PROTECCIÓN QUE PERMITAN LA PRESERVACIÓN DE LAS ESPECIES DE FLORA Y FAUNA NATIVAS Y ENDÉMICAS DEL PAÍS.</t>
  </si>
  <si>
    <t>3377 - COMERCIO INTERNACIONAL DE ESPECIES FAUNA, FLORA Y SUS DERIVADOS</t>
  </si>
  <si>
    <t>ESTABLECER MECANISMOS PARA EL CUMPLIMIENTO DE LOS CONVENIOS Y TRATADOS INTERNACIONALES EN RELACION AL COMERCIO DE ESPECIES DE FLORA Y FAUNA Y SUS DERIVADOS.</t>
  </si>
  <si>
    <t>3359 - MONITOREO Y CONTROL DE ESPECIES EXOTICAS E INVASORAS REALIZADAS</t>
  </si>
  <si>
    <t>Número de especies controladas</t>
  </si>
  <si>
    <t>EL IMPACTO DE LAS ESPECIES EXÓTICAS INVASORAS SE CONSIDERA HOY DÍA COMO UNA DE LAS PRIMERAS CAUSAS DE PÉRDIDA DE LA DIVERSIDAD BIOLÓGICA, CON EL MONITOREO Y CONTROL DE ESPECIES EXÓTICAS E INVASORAS SE PRETENDE BUSCA FORTALECER LAS REGULACIONES Y LOS PROGRAMAS DIRIGIDOS AL CONTROL DE LAS ESPECIES INVASORAS.</t>
  </si>
  <si>
    <t>3368 - SENSIBILIZACION DE ACTORES SOBRE LA PROBLEMÁTICA DE DESERTIFICACIÓN Y PREVENCIÓN</t>
  </si>
  <si>
    <t>CONCIENTIZACIÓN DE LA PROBLEMÁTICA DE LA DESERTIFICACION Y SEQUÍA CON LA PROMOCIÓN DE PRACTICAS PARA FOMENTAR EL MANEJO SOSTENIBLE DE LA TIERRA.</t>
  </si>
  <si>
    <t>3370 - Control de las sustancias y residuos químicos peligrosos.</t>
  </si>
  <si>
    <t>3356 - OBRAS Y PRACTICAS DE CONSERVACION DE SUELOS Y AGUA</t>
  </si>
  <si>
    <t>kilómetros cuadrados</t>
  </si>
  <si>
    <t>ESTABLECIMIENTO DE PRACTICAS ASI COMO ASESORIA TECNICAS PARA LA CONSTRUCCION DE OBRAS QUE PERMITAN LA CONSERVACION DE LOS RECURSOS NO RENOVABLES DE LOS SUELOS Y LAS AGUAS.</t>
  </si>
  <si>
    <t>3355 - ÁREAS PROTEGIDAS CON  INFRAESTRUCTURA BÁSICA  DE USO PÚBLICO</t>
  </si>
  <si>
    <t>Cantidad de Áreas Protegidas con Infraestructura de Uso Público</t>
  </si>
  <si>
    <t>CONSTRUCCION Y MANTENIMIENTO DE OBRAS DE INFRAESTRUCTURA (CENTROS DE VISITANTES, SENDEROS, MIRADORES, SEÑALES, BAÑOS, ETC.) QUE PERMITAN EL USO PÚBLICO DE LAS AREAS PROTEGIDAS, Y CONTRIBUYAN AL DESARROLLO DEL TURISMO ECOLOGICO.</t>
  </si>
  <si>
    <t>5174 - Sistema Nacional de Información Ambiental Establecido</t>
  </si>
  <si>
    <t>Proporción del Sistema establecido</t>
  </si>
  <si>
    <t>La Ley 64-00 manda  establecer el Sistema Nacional de Información Ambiental y de los Recursos Naturales bajo la responsabilidad  del Ministerio Medio Ambiente, el cual estará integrado por los organismos e instituciones públicas y privadas dedicadas a generar información técnica y científica sobre el estado del medio ambiente y los recursos naturales</t>
  </si>
  <si>
    <t>11 - Fomento y Desarrollo de la Educación Superior</t>
  </si>
  <si>
    <t>5070 - Cursos cortos y/o talleres para el fortalecimiento de las IES y sus docentes</t>
  </si>
  <si>
    <t>Número de Cursos cortos y talleres para el fortalecimiento de las IES y sus docentes</t>
  </si>
  <si>
    <t>Instituciones de Educación Superior</t>
  </si>
  <si>
    <t>Formación científica profesional, humanística, artística y técnica del más alto nivel _x000D_
Fortalecimiento institucional de las Instituciones de Educación Superior_x000D_
Profesionales que aportan respuestas a las necesidades de los sectores productivos del país</t>
  </si>
  <si>
    <t>Cursos cortos y/o talleres para el fortalecimiento de las IES y sus docentes</t>
  </si>
  <si>
    <t>5074 - Becas de Francés por Inmersión</t>
  </si>
  <si>
    <t>Número de becarios de estudios de Francés</t>
  </si>
  <si>
    <t>Población estudiantil de nivel superior</t>
  </si>
  <si>
    <t>Becas de Francés por Inmersión</t>
  </si>
  <si>
    <t>5075 - Becas de Alemán por Inmersión</t>
  </si>
  <si>
    <t>Número de becarios de estudios de Alemán</t>
  </si>
  <si>
    <t>Becas de Alemán por Inmersión</t>
  </si>
  <si>
    <t>5076 - Becas de Portugués</t>
  </si>
  <si>
    <t>Número de becarios de estudios de Portugués</t>
  </si>
  <si>
    <t>Becas de Portugués</t>
  </si>
  <si>
    <t>12 - Fomento y Desarrollo de la Ciencia y Tecnología</t>
  </si>
  <si>
    <t>5090 - Promoción de la Educación Superior en carreras de Ciencia y Tecnología</t>
  </si>
  <si>
    <t>Matriculados</t>
  </si>
  <si>
    <t>Jóvenes bachilleres o universitarios</t>
  </si>
  <si>
    <t>Fomento de la Educación Superior en áreas de la Ciencia y la Tecnología</t>
  </si>
  <si>
    <t>Promover las carreras a nivel tecnico superior en las distintas ferias vocacionales organizadas atraves de los  centros educativos, politecnicos y colegios</t>
  </si>
  <si>
    <t>5073 - Becas Inglés por Inmersión</t>
  </si>
  <si>
    <t>Número de becarios de estudios de Inglés</t>
  </si>
  <si>
    <t>Becas Inglés por Inmersión</t>
  </si>
  <si>
    <t>5062 - Becas Internacionales para estudios de nivel superior</t>
  </si>
  <si>
    <t>Número de becarios cursando estudios en el extranjero</t>
  </si>
  <si>
    <t>Becas Internacionales para estudios de nivel superior</t>
  </si>
  <si>
    <t>5089 - Capacitación permanente en tecnología</t>
  </si>
  <si>
    <t>Bachilleres, universitarios o interesados en general</t>
  </si>
  <si>
    <t>Modalidad educativa compuesta por cursos cortos, seminarios, talleres, diplomados, conferencias y cualquier otra forma de entrenamiento que satisfaga necesidades puntuales del mercado, combinando actualización profesional, brevedad de tiempo y aval profesional.</t>
  </si>
  <si>
    <t>5066 - Becas Nacionales  para estudios de nivel superior</t>
  </si>
  <si>
    <t>Número de becarios cursando estudios en el país</t>
  </si>
  <si>
    <t>Becas Nacionales  para estudios de nivel superior</t>
  </si>
  <si>
    <t>5067 - Legalización de documentos académicos de las IES Nacionales</t>
  </si>
  <si>
    <t>Legalización de documentos académicos de las IES Nacionales</t>
  </si>
  <si>
    <t>5071 - Evaluación quinquenal de la educación superior</t>
  </si>
  <si>
    <t>Número de IES evaluadas</t>
  </si>
  <si>
    <t>Evaluación quinquenal de la educación superior</t>
  </si>
  <si>
    <t>5080 - Congreso Internacional de Investigación Científica</t>
  </si>
  <si>
    <t>Congreso de Ciencia y Tecnología</t>
  </si>
  <si>
    <t>Investigadores</t>
  </si>
  <si>
    <t>Congreso Internacional de Investigación Científica</t>
  </si>
  <si>
    <t>5068 - Legalización de documentos académicos de las IES Extranjeras</t>
  </si>
  <si>
    <t>Legalización de documentos académicos de las IES Extranjeras</t>
  </si>
  <si>
    <t>5069 - Auditoría al registro académico de las IES</t>
  </si>
  <si>
    <t>Número de auditorias al registro académico realizadas</t>
  </si>
  <si>
    <t>Auditoría al registro académico de las IES</t>
  </si>
  <si>
    <t>5072 - Evaluación de diseño o rediseño de planes de estudios</t>
  </si>
  <si>
    <t>Porcentaje de estudios evaluados</t>
  </si>
  <si>
    <t>Evaluación de diseño o rediseño de planes de estudios</t>
  </si>
  <si>
    <t>5083 - Propuestas del fondo nacional de innovación y desarrollo científico y tecnológico (FONDOCyT)</t>
  </si>
  <si>
    <t>Número de propuestas de innovación, desarrollo científico y tecnológico beneficiados y en curso (FONDOCyT)</t>
  </si>
  <si>
    <t>Propuestas del fondo nacional de innovación y desarrollo científico y tecnológico (FONDOCyT)</t>
  </si>
  <si>
    <t>184 - Servicios de Educación Superior Tecnológica</t>
  </si>
  <si>
    <t>Estudiantes de Educación Superior Técnica</t>
  </si>
  <si>
    <t>Modalidad educativa ofrecida posterior a los estudios secundarios y regulada por organismos competentes del estado cuyo objetivo es formar profesionales en áreas especializadas del área tecnológica a fin de contribuir al desarrollo sostenible del país.</t>
  </si>
  <si>
    <t>5077 - Becas de Desarrollo de Software</t>
  </si>
  <si>
    <t>Número de becarios de estudios de programa de software</t>
  </si>
  <si>
    <t>Becas de Desarrollo de Software</t>
  </si>
  <si>
    <t>5078 - Cursos cortos y talleres para el fomento de CyT</t>
  </si>
  <si>
    <t>Número de seminarios, talleres y/o Cursos cortos para el fomento de CyT</t>
  </si>
  <si>
    <t>Docentes, investigadores y estudiantes</t>
  </si>
  <si>
    <t>Cursos cortos y talleres para el fomento de CyT</t>
  </si>
  <si>
    <t>5081 - Fondo de apoyo a emprendedores universitarios</t>
  </si>
  <si>
    <t>Número de proyectos de emprendedores universitarios beneficiados</t>
  </si>
  <si>
    <t>Emprendedores cursando estudios de nivel superior</t>
  </si>
  <si>
    <t>Fondo de apoyo a emprendedores universitarios</t>
  </si>
  <si>
    <t>14 - Planificacion Economica y Social</t>
  </si>
  <si>
    <t>4804 - Regulación y fomento de las ASFL CASFL 3</t>
  </si>
  <si>
    <t>Normas emitidas</t>
  </si>
  <si>
    <t>Gobierno e instituciones ASFL registradas en el CASFL</t>
  </si>
  <si>
    <t>Planificación Económica y Social</t>
  </si>
  <si>
    <t>Normativa legal para realización de contabilidad, presupuesto y rendición de cuentas ASFL</t>
  </si>
  <si>
    <t>5007 - Planificación Global VIPLAN</t>
  </si>
  <si>
    <t>Plan Plurianual publicado</t>
  </si>
  <si>
    <t>Instituciones públicas, el Congreso y sociedad en general</t>
  </si>
  <si>
    <t>Contiene la producción prioritaria del sector público en consonancia con los ejes de la END, así como también  los principales proyectos de inversión por sectores de actividad, programados para su ejecución por las entidades del Estado Dominicano durante cuatro años (2017-2020), con actualización anual; y complementa el Plan Nacional Plurianual del Sector Público.</t>
  </si>
  <si>
    <t>17 - Promocion Nacional de la Competitividad</t>
  </si>
  <si>
    <t>5033 - Regulación, fomento y gestión de la competitividad nacional DI&amp;L 4</t>
  </si>
  <si>
    <t>Informes de seguimiento elaborados</t>
  </si>
  <si>
    <t>Sector empresarial, operadores y generadores de carga</t>
  </si>
  <si>
    <t>Promocion Nacional de la Competitividad</t>
  </si>
  <si>
    <t>Impulsar la actualización del estudio del sistema de control de pesos y medidas para el movimiento de Cargas terrestres.</t>
  </si>
  <si>
    <t>13 - Analisis Economico y Social</t>
  </si>
  <si>
    <t>5041 - Asistencia técnica</t>
  </si>
  <si>
    <t>Instituciones asistidas</t>
  </si>
  <si>
    <t>Análisis Económico y Social</t>
  </si>
  <si>
    <t>Son servicios de asistencia técnica brindados a los proyectos, programas e iniciativas de las instituciones del sector público y privado en materia económica, fiscal, monetaria, laboral, comercial y social.</t>
  </si>
  <si>
    <t>5009 - Seguimiento y evaluación de políticas, planes, programas y proyectos DGDES 1</t>
  </si>
  <si>
    <t>Informe de evaluación elaborado</t>
  </si>
  <si>
    <t>Elaborar un documento que permita evaluar el nivel de cumplimiento del PNPSP, y definir procesos de mejoras.</t>
  </si>
  <si>
    <t>5010 - Seguimiento y evaluación de políticas, planes, programas y proyectos DGDES 2</t>
  </si>
  <si>
    <t>Informe de seguimiento elaborado</t>
  </si>
  <si>
    <t>Consiste en un informe que mide los niveles de avance de los Objetivos de Desarrollo Sostenible</t>
  </si>
  <si>
    <t>5034 - Regulación, fomento y gestión de la competitividad nacional DI&amp;L 5</t>
  </si>
  <si>
    <t>Técnicos capacitados</t>
  </si>
  <si>
    <t>Profesores, agentes de control del tránsito</t>
  </si>
  <si>
    <t>Conjunto de actividades que buscan describir el contenido y pensum de jornadas de formación en seguridad vial para formadores, el desarrollo de jornadas de formación básica en investigación de accidentes y la capacitación dirigida a agregar la auditoria vial a la profesión de ingenieros de vías. Este incluye: el Proyecto de capacitación en seguridad vial dirigida a profesores de nivel primario y medio, el Proyecto de  capacitación en levantamiento de datos de accidentes y el Proyecto de formación de ingenieros en auditoria vial.</t>
  </si>
  <si>
    <t>5038 - Seguimiento y evaluación de políticas, planes, programas y proyectos</t>
  </si>
  <si>
    <t>Ciudadanía</t>
  </si>
  <si>
    <t>Son documentos de investigación que cotienen el analisis en materia economica y social e informes que reportan el avance en la ejecución de la Estrategia Nacional de Desarrollo, permiten conocer las eventuales desviaciones de lo programado en el PNPSP y emitir recomendaciones para la actualización del mismo. Asimismo, documentan el seguimiento y monitoreo del cumplimiento de los acuerdos definidos en el Pacto Nacional para la Reforma Educativa en la República Dominicana y el Pacto Nacional para la Reforma del Sector Eléctrico, el grado de avance en el logro de los objetivos y metas, derivado de los compromisos asumidos por el Ministerio a raíz de la firma del referido Pacto.</t>
  </si>
  <si>
    <t>16 - Gestion de la Cooperacion Internacional y Multilateral</t>
  </si>
  <si>
    <t>4791 - Regulación, fomento y gestión de la cooperación internacional VIMICI 2</t>
  </si>
  <si>
    <t>Diálogos de políticas realizados</t>
  </si>
  <si>
    <t>Instituciones del sector público, MIREX, cooperantes, ONG</t>
  </si>
  <si>
    <t>Contribuir, Cogestionar y Fortalecer las relaciones con los Organismos Multilaterales y los beneficiarios de los programas y proyectos buscando el aumento en la Cooperación Multilateral no reembolsable que recibe la República Dominicana._x000D_
_x000D_
_x000D_
Contribuir al  fortalecimiento  de los procesos  de gestión, negociación, seguimiento y evaluación de la cooperación internacional no reembolsable, de manera que las instituciones del Estado puedan acceder a esta cooperapcion de manera mejor coordinada,  organizada y alineada.</t>
  </si>
  <si>
    <t>Proceso de comunicación con los países socios cooperantes y el público en general en materia de cooperación</t>
  </si>
  <si>
    <t>4799 - Seguimiento y evaluación de políticas, planes, programas y proyectos VIMICI 1</t>
  </si>
  <si>
    <t>MIREX, Ministerio de Hacienda, Cooperantes, ONG</t>
  </si>
  <si>
    <t>Documentos de Informes que contienen los avances y acciones de cooperación internacional durante el año, así como Información sistematizada sobre el estado de los programas,  proyectos y acciones de cooperación.</t>
  </si>
  <si>
    <t>4801 - Servicios de información económica, social y estadística VIMICI</t>
  </si>
  <si>
    <t>MIREX, Ministerio de Hacienda, cooperantes, academias</t>
  </si>
  <si>
    <t>Boletín informativo relacionado con cooperación internacional enviado semestralmente</t>
  </si>
  <si>
    <t>11 - Desarrollo y Coordinacion de Politicas e Iniciativas Estrategicas</t>
  </si>
  <si>
    <t>5160 - Investigación de servicios de información económicas, sociales y estadísticas</t>
  </si>
  <si>
    <t>Investigaciones publicadas</t>
  </si>
  <si>
    <t>Fomentar las investigaciones económica y social  en la Rep. Dom., para contribuir a la mejora de las políticas públicas en esos sectores.</t>
  </si>
  <si>
    <t>Publicaciones realizadas en base a las investigaciones económicas y sociales.</t>
  </si>
  <si>
    <t>4807 - Asistencia técnica CASFL</t>
  </si>
  <si>
    <t>ASFL</t>
  </si>
  <si>
    <t>Acompañamiento a las instituciones en la implementación de la normativa 122-05 de regulación y fomento de las ASFL.</t>
  </si>
  <si>
    <t>4708 - Servicios de información económica, social y estadística</t>
  </si>
  <si>
    <t>Son documentos elaborados y publicados que describen el comportamiento y la evolución de las principales variables macroeconómicas a traves de informes,  encuestas,  y investigaciones realizadas en base principales problemáticas en materia económica y social de la República Dominicana.</t>
  </si>
  <si>
    <t>4805 - Regulación y fomento de las ASFL CASFL 4</t>
  </si>
  <si>
    <t>Sistema  implementado</t>
  </si>
  <si>
    <t>CASFL, DIGEPRES, Cámara de Cuentas, Contraloría, Ministerios</t>
  </si>
  <si>
    <t>Implementación del Sistema Integrado de Gestión de las ASFL (SIGA).</t>
  </si>
  <si>
    <t>4806 - Regulación y fomento de las ASFL CASFL 5</t>
  </si>
  <si>
    <t>ASFL asistidas</t>
  </si>
  <si>
    <t>Gobierno e instituciones públicas, y más de 1,500 ASFL/ONGs</t>
  </si>
  <si>
    <t>Monitoreo y evaluación de las ASFL que reciben fondos públicos.</t>
  </si>
  <si>
    <t>4809 - Regulación y gestión del ciclo de la inversión pública DGIP -1</t>
  </si>
  <si>
    <t>Proyectos incorporados al banco</t>
  </si>
  <si>
    <t>Gobierno general nacional e inst de la seguridad social</t>
  </si>
  <si>
    <t>Conjunto de nuevos proyectos que serán admitidos en el banco de proyectos del SNIP, incluyendo los gobiernos locales.</t>
  </si>
  <si>
    <t>4810 - Capacitación VIPLAN</t>
  </si>
  <si>
    <t>Gobierno e instituciones públicas y ASFL/ONGs</t>
  </si>
  <si>
    <t>Conjunto de capacitaciones desarrolladas en el marco de la Planificación. Este incluye: Programa de maestría en Gestión de la Inversión Pública, de doble titulación, que se realiza a través del convenio efectuado con el Instituto Centroamericano de Administración Pública (ICAP) en conjunción con el Instituto Tecnológico de Santo Domingo (INTEC) y el Programa de capacitación sobre la política de regulación y fomento de las ASFL.(INTEC) y el Programa de capacitación sobre la política de regulación y fomento de las ASFL.</t>
  </si>
  <si>
    <t>4817 - Planificación institucional DGIP</t>
  </si>
  <si>
    <t>Planes elaborados</t>
  </si>
  <si>
    <t>Documentos que contienen los planes anuales de inversión pública para los años 2017, 2018, 2019 y 2020, que fijan pautas y prioridades para cada año fiscal.</t>
  </si>
  <si>
    <t>4819 - Regulación y gestión del ciclo de la inversión pública DGIP -5</t>
  </si>
  <si>
    <t>Módulos en funcionamiento</t>
  </si>
  <si>
    <t>Diseño e implementación del Módulo de Georeferenciación de  Proyectos y el Módulo de Plan Plurianual de Proyectos, que complementará las funciones del SNIP anterior, adaptado a nuevas exigencias tecnológicas.</t>
  </si>
  <si>
    <t>4707 - Fomento de la investigación económica y social</t>
  </si>
  <si>
    <t>Investigaciones financiadas</t>
  </si>
  <si>
    <t>Convocatorias realizados por el FIES dirigida a la comunidad de investigadores para participar en los estudios de investigación en el área económica y social.</t>
  </si>
  <si>
    <t>4811 - Asistencia técnica DGIP</t>
  </si>
  <si>
    <t>Conjunto de capacitaciones dirigidas a los técnicos y funcionarios del sector público no financiero, realizadas de forma permanente, continua y flexible en temas vinculados a la preparación y evaluación de proyectos.</t>
  </si>
  <si>
    <t>4812 - Coordinación y gestión de políticas DGIP</t>
  </si>
  <si>
    <t>Planes elaborados (número de Acuerdos de Cooperación realizados entre las autoridades locales y MEPyD)</t>
  </si>
  <si>
    <t>Los ayuntamientos de los municipios y del Distrito Nacional</t>
  </si>
  <si>
    <t>Vinculación interadministrativa de la inversión pública municipal, a fin de fortalecer la gestión de recursos para proyectos de Inversión Pública.</t>
  </si>
  <si>
    <t>4813 - Seguimiento y evaluación de políticas, planes, programas y proyectos - Inversión Pública</t>
  </si>
  <si>
    <t>Informes de seguimiento de proyectos elaborados</t>
  </si>
  <si>
    <t>Informes que muestran la ejecución de los proyectos de inversión del sector público no financiero del período correspondiente, tanto en términos de avances físicos como financieros.</t>
  </si>
  <si>
    <t>4792 - Regulación, fomento y gestión de la cooperación internacional VIMICI 3</t>
  </si>
  <si>
    <t>Instituciones del sector público, y servidores públicos</t>
  </si>
  <si>
    <t>Difusión de los programas de perfeccionamiento de capacidades, así como la postulación de los funcionarios nacionales seleccionados para participar en las capacitaciones ofertadas por los países socios de Cooperación Internacional a nivel de  maestrías y post-grado mediante universidad de prestigio internacional</t>
  </si>
  <si>
    <t>4798 - Regulación, fomento y gestión de la cooperación internacional VIMICI 4</t>
  </si>
  <si>
    <t>Sumatoria de planes elaborados</t>
  </si>
  <si>
    <t>Identificación de la oferta y la demanda de cooperación  negociada y por ejecutar en un periodo de 2 años</t>
  </si>
  <si>
    <t>4800 - Regulación, Fomento y Gestión de la Cooperación Internacional VIMICI</t>
  </si>
  <si>
    <t>Número de Planes elaborados</t>
  </si>
  <si>
    <t>Instituciones sectoriales y cooperantes bilaterales</t>
  </si>
  <si>
    <t>Proceso mediante el cual se identifican los programas y proyectos de cooperación que serán objeto de estudio para determinar la pertinencia y el logro de los objetivos, así como la eficiencia, la eficacia, el impacto y la sostenibilidad de las acciones de cooperación internacional</t>
  </si>
  <si>
    <t>4788 - Regulación, fomento y gestión de la cooperación internacional VIMICI 1</t>
  </si>
  <si>
    <t>MIREX, instituciones sectoriales, y cooperantes bilaterales</t>
  </si>
  <si>
    <t>Proceso de levantamiento, sistematización y negociación de las capacidades de la República Dominicana como oferente de Cooperación Internacional, así como de gestión y comunicación  de los requerimientos técnicos para la formulación, gestión, monitoreo y evaluación de los proyectos y acciones de Cooperación Internacional en RD</t>
  </si>
  <si>
    <t>4797 - Servicios de información económica, social y estadística - UEPESC</t>
  </si>
  <si>
    <t>MIREX,  Interior y Policía, Aduana, MIC, Salud P., CEI-RD</t>
  </si>
  <si>
    <t>Estudios situacionales y prospectivos que permiten elaborar propuestas relativas a políticas y planes de cooperación e integración con los países del Caribe, y en especial, con Haití.</t>
  </si>
  <si>
    <t>4818 - Regulación y gestión del ciclo de la inversión pública DGIP - 4</t>
  </si>
  <si>
    <t>Programaciones presentadas</t>
  </si>
  <si>
    <t>Planes de inversión del Estado Dominicano para cada trimestre del año correspondiente, que permiten el seguimiento para la asignación de cuotas (fijadas en reuniones trimestrales con equipos multidisciplinarios).</t>
  </si>
  <si>
    <t>5159 - Módulos de seguimiento y evaluación de  políticas, planes, programas y proyectos en operación</t>
  </si>
  <si>
    <t>Módulos informativos desarrollados y puestos en operación</t>
  </si>
  <si>
    <t>Es un módulo interconectado a la Versión II de la Plataforma RUTA para dar seguimiento a los indicadores de la END 2030 y las actividades e indicadores del Pacto Educativo.</t>
  </si>
  <si>
    <t>4814 - Regulación y gestión del ciclo de la inversión pública DGIP -2</t>
  </si>
  <si>
    <t>Documentos que contextualizan el trabajo de las instituciones que conforman el SNIP. Ordenan y apoyan el proceso de inversión pública. Actualizables cada año.</t>
  </si>
  <si>
    <t>4815 - Regulación y gestión del ciclo de la inversión pública DGIP - 3</t>
  </si>
  <si>
    <t>Guías metodológicas difundidas</t>
  </si>
  <si>
    <t>Documentos guías que facilitan el proceso de identificación,  formulación y evaluación de proyectos de inversión pública presentados a la DGIP e ingresados al SNIP.  Este incluye la Guía Metodológica General para la Formulación y Evaluación de Proyectos de Inversión Pública, las Guías Sectoriales Auxiliares  y las Guías para la Formulación de Proyectos de Inversión Municipal. Actualizables anualmente.</t>
  </si>
  <si>
    <t>4802 - Regulación y fomento de las ASFL CASFL 1</t>
  </si>
  <si>
    <t>Propuesta de transferencia -ASFL realizada</t>
  </si>
  <si>
    <t>Listado detallado de ASFL a incluir en el Presupuesto General del Estado que se anexa a dicho proyecto.</t>
  </si>
  <si>
    <t>4803 - Regulación y fomento de las ASFL CASFL 2</t>
  </si>
  <si>
    <t>Informes y estudios sobre las actuaciones de las ASFL socializados</t>
  </si>
  <si>
    <t>Todas las instituciones públicas, privadas y ciudadanía</t>
  </si>
  <si>
    <t>Informe de actividades y aportes ASFL al desarrollo</t>
  </si>
  <si>
    <t>5025 - Regulación, fomento y gestión de la competitividad nacional DI&amp;L 1</t>
  </si>
  <si>
    <t>Herramienta tecnológica instalada en portal del ONLT-RD</t>
  </si>
  <si>
    <t>Sector empresarial, proveedores y usuarios de carga</t>
  </si>
  <si>
    <t>Herramienta informática a través de la  cual se  ofertan servicios logísticos y transporte  de cargas en línea, que ofrece a los transportistas el lugar apropiado y el momento oportuno para contactar  disponibilidad de cargas de  proveedores  directos que requieren los servicios para sus rutas fijas.</t>
  </si>
  <si>
    <t>5161 - Sistema de identificacion de politicas,coordinación y gestión de políticas</t>
  </si>
  <si>
    <t>Sistema funcionando</t>
  </si>
  <si>
    <t>Sector público y privado, ciudadanía</t>
  </si>
  <si>
    <t>Base para la identificación y  determinación  de los requerimientos en cualificaciones laborales y lanzamiento en sitio Web del Ministerio.</t>
  </si>
  <si>
    <t>5022 - Seguimiento y evaluación de políticas, planes y proyectos DCN</t>
  </si>
  <si>
    <t>Sector público y privado</t>
  </si>
  <si>
    <t>Medir y evaluar el desempeño de la evolución de las políticas de clima de negocios y consolidar las reformas implementada entre las diferentes instituciones públicas asistidas.</t>
  </si>
  <si>
    <t>5031 - Regulación, fomento y gestión de la competitividad nacional DI&amp;L 3</t>
  </si>
  <si>
    <t>Perfiles territoriales difundidos</t>
  </si>
  <si>
    <t>Sector empresarial, planificadores, operadores de carga</t>
  </si>
  <si>
    <t>Gestionar el suministro de la información  de infraestructura y nodos logísticos de RD para enlazar, almacenar, editar, analizar y  compartir datos con la plataforma de los países del PM.</t>
  </si>
  <si>
    <t>5008 - Regulación de la planificación e inversión pública DGDES</t>
  </si>
  <si>
    <t>Guía elaborada y publicada</t>
  </si>
  <si>
    <t>Se trata de elaborar las guías metodológicas que servirían de material de apoyo al proceso de manejo de la plataforma RUTA en el modulo de programación institucional</t>
  </si>
  <si>
    <t>5029 - Regulación, fomento y gestión de la competitividad nacional DI&amp;L 2</t>
  </si>
  <si>
    <t>Consiste en la revisión de las normas y reglamentos  de aplicación de operación de centros y plataformas logísticas   (Decreto 262-15).</t>
  </si>
  <si>
    <t>5040 - Gestión y coordinación de políticas</t>
  </si>
  <si>
    <t>Sistemas diseñados y en funcionamiento</t>
  </si>
  <si>
    <t>Ciudadanía, sociedad en general, sector público y privado</t>
  </si>
  <si>
    <t>Es un conjunto de herramientas y actividades desarrolladas para la identificación, registro y potenciación los talentos y habilidades de la fuerza laboral dominicana con los fines de asegurar la pertinencia de la educación en el país y su contribución al desarrollo de la nación, así como para la definición y consenso de los indicadores de  la calidad de la educación media modalidad técnico profesional y recolectar información necesaria para su medición.</t>
  </si>
  <si>
    <t>4779 - Asistencia técnica -VIMICI</t>
  </si>
  <si>
    <t>Instituciones del sector público y sectoriales</t>
  </si>
  <si>
    <t>Acompañamiento técnico a las instituciones nacionales en la gestión de los programas, proyectos y acciones de cooperación bilateral.</t>
  </si>
  <si>
    <t>5018 - Coordinación y Gestión de Políticas DCN 1</t>
  </si>
  <si>
    <t>Reguladores financieros, sector público, poder judicial</t>
  </si>
  <si>
    <t>Apoyar a las instituciones públicas con recursos de asistencias técnicas para la elaboración de documentos de políticas relacionados al clima de negocios, coordinación de misiones con especialistas internacionales  y apoyo en la implementación de reformas.</t>
  </si>
  <si>
    <t>5021 - Coordinación y gestión de políticas DCN 2</t>
  </si>
  <si>
    <t>Diálogos de política realizados</t>
  </si>
  <si>
    <t>Análisis de las políticas de clima de negocios y consenso entre el sector público y privado para la implementación de reformas, para el impulso del desarrollo productivo, la competitividad y el clima de negocios e inversiones, así como conocimiento de mejores prácticas internacionales e intercambio de experiencia en políticas en competitividad.</t>
  </si>
  <si>
    <t>15 - Apoyo a la Municipalidad</t>
  </si>
  <si>
    <t>4699 - Seguimiento del proceso de Reforma Municipal</t>
  </si>
  <si>
    <t>Ayuntamientos monitoreados</t>
  </si>
  <si>
    <t>Ayuntamientos</t>
  </si>
  <si>
    <t>Apoyo a la municipalidad: Mejorar la calidad de los servicios públicos municipales.</t>
  </si>
  <si>
    <t>Seguimiento del proceso de Reforma Municipal</t>
  </si>
  <si>
    <t>14 - Servicios Publicos</t>
  </si>
  <si>
    <t>4701 - Participación de la ciudadadania en el proceso de Monitoreo de la Calidad de los Servicios Públicos</t>
  </si>
  <si>
    <t>Organismos de la sociedad civil y ciudadanía en general</t>
  </si>
  <si>
    <t>Servicios públicos: Mejorar la calidad de los servicios públicos que se prestan a los ciudadanos.</t>
  </si>
  <si>
    <t>Participación de la ciudadadania en el proceso de Monitoreo de la Calidad de los Servicios Públicos</t>
  </si>
  <si>
    <t>11 - Profecionalizacion de la Funcion Publica</t>
  </si>
  <si>
    <t>4197 - Diagnóstico y racionalidad del gasto de la función pública en la República Dominicana</t>
  </si>
  <si>
    <t>Porcentaje de cargos públicos pagados según normativa de la ley y sus reglamentaciones.</t>
  </si>
  <si>
    <t>Instituciones públicas</t>
  </si>
  <si>
    <t>Profecionalización de la función pública. Mejorar la prestación de los servicios públicos a los ciudadanos.</t>
  </si>
  <si>
    <t>El proyecto de racionalización del gasto de la función pública de república dominicana, se enmarca dentro de la tipología de proyectos de capital humano, porque va dirigido aumentar el rendimiento de los recursos humanos en las instituciones beneficiarias. Como mecanismo de aplicación piloto se desarrollará en las 7 instituciones gubernamentales que representa el mayor porcentaje de empleomanía y del gasto salarial público que son: ministerio de educación; ministerio de salud pública;  ministerio de hacienda;  ministerio administrativo de la presidencia;  contraloría general de la república ministerio de turismo; y  ministerio de administración pública (por su calidad de órgano rector).</t>
  </si>
  <si>
    <t>3080 - Manuales de cargos para las instituciones públicas</t>
  </si>
  <si>
    <t>Manuales de cargos aprobados</t>
  </si>
  <si>
    <t>Manuales que contienen las descripciones, competencias y requisitos de los cargos de la administración pública</t>
  </si>
  <si>
    <t>3086 - Evaluación de servidores públicos en su desempeño</t>
  </si>
  <si>
    <t>Instituciones aplicando evaluaciones del desempeño</t>
  </si>
  <si>
    <t>Servidores públicos</t>
  </si>
  <si>
    <t>Evaluar a los servidores públicos en el desempeño de las funciones que le son asignadas</t>
  </si>
  <si>
    <t>12 - Fortalecimiento de la Administración Publica</t>
  </si>
  <si>
    <t>3092 - Tramites de servicios públicos simplificados en las instituciones públicas</t>
  </si>
  <si>
    <t>Instituciones con trámites simplificados</t>
  </si>
  <si>
    <t>Fortalecimiento de la administración pública: Lograr que las instituciones públicas gestionen de manera eficiente.</t>
  </si>
  <si>
    <t>Analizar y estudiar los tramites de servicios públicos para fines de simplificación de sus procesos</t>
  </si>
  <si>
    <t>16 - Innovacion de la Administracion Publica</t>
  </si>
  <si>
    <t>3113 - Revista científica en tema de administración pública</t>
  </si>
  <si>
    <t>Revista elaborada</t>
  </si>
  <si>
    <t>Innovación de la administración pública: Mejorar la calidad de los servicios a los ciudadanos.</t>
  </si>
  <si>
    <t>Elaboración de y edición de la revista científica que trate temas de innovación y modernización en la administración pública</t>
  </si>
  <si>
    <t>3091 - Informe de clima organizacional en las instituciones públicas</t>
  </si>
  <si>
    <t>Estudios de clima realizados</t>
  </si>
  <si>
    <t>Aplicación de los estudios de clima organizacional para mejorar el ambiente laboral</t>
  </si>
  <si>
    <t>3094 - Estandarización de servicios implementados en las instituciones públicas</t>
  </si>
  <si>
    <t>Cartas elaboradas</t>
  </si>
  <si>
    <t>Establecer cartas compromisos de servicios públicos en las instituciones a fin de comprometerlas en la prestación de servicios de calidad</t>
  </si>
  <si>
    <t>4700 - Coordinación de instituciones en el ambito municipal</t>
  </si>
  <si>
    <t>Instituciones coordinadas</t>
  </si>
  <si>
    <t>Coordinación de instituciones en el ambito municipal</t>
  </si>
  <si>
    <t>13 - Evaluacion del Desempeño Institucional</t>
  </si>
  <si>
    <t>4684 - Auto evaluación de instituciones públicas con el modelo CAF</t>
  </si>
  <si>
    <t>Instituciones con planes de mejora</t>
  </si>
  <si>
    <t>Evaluación del Desempeño Institucional: Contar con instituciones que gestionen de manera eficiente, mejora de los servicios, calidad de los mismos y satisfacción ciudadana.</t>
  </si>
  <si>
    <t>Auto evaluación de instituciones públicas con el modelo CAF</t>
  </si>
  <si>
    <t>3112 - Implementación de centro de documentación virtual</t>
  </si>
  <si>
    <t>Centro de documentación virtual implementado</t>
  </si>
  <si>
    <t>Implementar en el ministerio de administración publica un centro de documentación virtual que facilite el acceso de la población a los estudios sobre la administración pública que maneje el ministerio.</t>
  </si>
  <si>
    <t>3082 - Concursos públicos en las instituciones centralizadas y descentralizadas</t>
  </si>
  <si>
    <t>Concursos realizados</t>
  </si>
  <si>
    <t>Realización de concursos públicos para reclutamiento y contratación de personal en las instituciones centralizadas y descentralizadas el estado</t>
  </si>
  <si>
    <t>3101 - Observatorio nacional de monitoreo de servicios públicos</t>
  </si>
  <si>
    <t>Plataforma implementada</t>
  </si>
  <si>
    <t>Implementación de plataforma tecnológica para el monitoreo de la calidad de los servicios que se entregan a la ciudadanía</t>
  </si>
  <si>
    <t>4691 - Manejo operativo del sistema de monitoreo de la administración pública (SISMAP)</t>
  </si>
  <si>
    <t>Instituciones monitoreadas en el SISMAP</t>
  </si>
  <si>
    <t>Manejo operativo del Sistema de Monitoreo de la Administración Pública (SISMAP)</t>
  </si>
  <si>
    <t>17 - Formacion y Capacitacion Servidores de la Administracion Publica</t>
  </si>
  <si>
    <t>3114 - Capacitación de servidores  públicos.</t>
  </si>
  <si>
    <t>Servidores capacitados</t>
  </si>
  <si>
    <t>Formación y capacitación servidores de la administración pública</t>
  </si>
  <si>
    <t>Capacitar servidores públicos en temas relacionados con sus obligaciones laborales.</t>
  </si>
  <si>
    <t>3098 - Capacitación de servidores públicos en modelo de excelencia en la gestión CAF</t>
  </si>
  <si>
    <t>Servidores públicos.</t>
  </si>
  <si>
    <t>Ofrecer capacitación y entrenamiento a los servidores de las instituciones públicas, centralizadas, descentralizadas y ayuntamientos sobre implementación de modelos de modelos de gestión de calidad en sus instituciones</t>
  </si>
  <si>
    <t>3089 - Racionalización de estructuras organizativas de las instituciones públicas</t>
  </si>
  <si>
    <t>Estructuras organizativas validadas</t>
  </si>
  <si>
    <t>Adecuar, racionalizar y validar las estructuras organizativas de las instituciones del estado dominicano</t>
  </si>
  <si>
    <t>3081 - Planes de recursos humanos para las instituciones públicas</t>
  </si>
  <si>
    <t>Planes de recursos humanos validados</t>
  </si>
  <si>
    <t>Apoyar las instituciones públicas en la elaboración de los planes de recursos humanos.</t>
  </si>
  <si>
    <t>3084 - Constitución de asociaciones de servidores públicos</t>
  </si>
  <si>
    <t>Asociaciones constituidas</t>
  </si>
  <si>
    <t>Organizaciones formadas por servidores públicos para preservar sus derechos y deberes y representar a sus miembros ante los organismos administrativos y jurisdiccionales competentes.</t>
  </si>
  <si>
    <t>3090 - Racionalización de la macro estructura del estado</t>
  </si>
  <si>
    <t>Macro estructura racionalizada</t>
  </si>
  <si>
    <t>Revisar y racionalizar la macro estructura del estado para mejorar su funcionamiento</t>
  </si>
  <si>
    <t>3111 - Normativa para la aplicación estandarizada y socialización del uso de las tics</t>
  </si>
  <si>
    <t>Normativas elaboradas</t>
  </si>
  <si>
    <t>Elaboración, revisión y actualización de las normativas para la aplicación y socialización del uso de las tecnologías de información y comunicación en el gobierno dominicano</t>
  </si>
  <si>
    <t>11 - Regulación, Fiscalización y Desarrollo de la Minería Metálica y No Metálica.</t>
  </si>
  <si>
    <t>5141 - Publicación e  implementación de Políticas Públicas para la Industria Extractiva.</t>
  </si>
  <si>
    <t>Políticas elaboradas</t>
  </si>
  <si>
    <t>Estado Dominicano, Empresas, Inversionistas, Sociedad Civil</t>
  </si>
  <si>
    <t>Regulación, Fiscalización y Desarrollo de la Minería Metálica y No Metálica.</t>
  </si>
  <si>
    <t>Publicación e  implementación de Políticas Públicas para la Industria Extractiva.</t>
  </si>
  <si>
    <t>5142 - Formalización de la Minería Artesanal a Pequeña Escala (MAPE).</t>
  </si>
  <si>
    <t>Mineros formalizados.</t>
  </si>
  <si>
    <t>Mineros Artesanales</t>
  </si>
  <si>
    <t>Formalización de la Minería Artesanal a Pequeña Escala (MAPE).</t>
  </si>
  <si>
    <t>5144 - Elaboración de Plan de Fiscalización Minera.</t>
  </si>
  <si>
    <t>Concesiones fiscalizadas.</t>
  </si>
  <si>
    <t>Estado Dominicano, Empresas, Inversionistas</t>
  </si>
  <si>
    <t>Treinta Concesiones de exploración y explotación fiscalizadas.</t>
  </si>
  <si>
    <t>12 - Desarrollo de Energía, Exploración y Producción de Hidrocarburos.</t>
  </si>
  <si>
    <t>5155 - Creación e implementación delos reglamentos y  normas de seguridad energética e infraestructu-ra de los ámbitos energéticos y mineros de República Dominicana.</t>
  </si>
  <si>
    <t>% de normas y reglamentos creados</t>
  </si>
  <si>
    <t>Estado Dominicano, Empresas, Inversionistas,</t>
  </si>
  <si>
    <t>Desarrollo de Energía, Exploración y Producción de Hidrocarburos.</t>
  </si>
  <si>
    <t>Elaborar e implementar las normativas y reglamentaciones técnicas tendentes a garantizar la calidad, certificación, continuidad y seguridad  de los proyectos de los ámbitos energéticos y mineros  para el desarrollo del país (1era etapa).</t>
  </si>
  <si>
    <t>5157 - Creación plan estratégico de seguridad energética nacional (1ra. fase).</t>
  </si>
  <si>
    <t>% avance elaboración del plan</t>
  </si>
  <si>
    <t>Estado Dominicano, Empresas, Inversionista</t>
  </si>
  <si>
    <t>Elaborar los planes de integración regional, diversificación de la matriz energética y protección de las infraestructuras críticas para salvaguar-darlas, estableciendo una cultura y concientización del nuevo concepto de la Seguridad Energética.</t>
  </si>
  <si>
    <t>5143 - Desarrollo de planes de acción nacionales para la minería artesanal.</t>
  </si>
  <si>
    <t>Plan implementado</t>
  </si>
  <si>
    <t>Mineros artesanales</t>
  </si>
  <si>
    <t>Diagnóstico de contaminación por mercurio en aguas fluviales en la Rep.Dom. y  mejoramiento de la salud de los mineros y comunidades en torno al manejo del mercurio.</t>
  </si>
  <si>
    <t>5146 - Estudio para determinar la Ubicación Georeferenciada  de Saltos Hidráulicos a nivel nacional.</t>
  </si>
  <si>
    <t>% avance del estudio.</t>
  </si>
  <si>
    <t>Determinar el potencial de República Dominicana, para el establecimiento de mini centrales hidroeléctricas.</t>
  </si>
  <si>
    <t>5148 - Contratación de bloques petroleros.</t>
  </si>
  <si>
    <t>% de Avance Elaboración Contratos Petroleros Modelo</t>
  </si>
  <si>
    <t>Obtener insumos necesarios para concesionar la exploración y explotación de bloques petroleros en áreas con mayor potencial hidrocarburífero</t>
  </si>
  <si>
    <t>5149 - Campaña de sondeo sísmicos en Cuencas de Azua, Enriquillo y Ocoa.</t>
  </si>
  <si>
    <t>km de sísmicas ejecutadas.</t>
  </si>
  <si>
    <t>Estado Dominicano, Empresas, Inversionistas, Sociedad Civil.</t>
  </si>
  <si>
    <t>Aumentar información geológica y geofísica en cuenca para determinar factibilidad de explotación de posibles yacimientos de hidrocarburos</t>
  </si>
  <si>
    <t>2064 - ASISTENCIA A LAS FAMILIAS DESPLAZADAS DEL ENTORNO DE LA MINA PUEBLO VIEJO</t>
  </si>
  <si>
    <t>Número de familias asistidas</t>
  </si>
  <si>
    <t>Familias desplazadas mina pueblo viejo</t>
  </si>
  <si>
    <t>ASISTIR A LAS FAMILIAS DESPLAZADAS DEL ENTORNO DE LA MINA PUEBLO VIEJO</t>
  </si>
  <si>
    <t>2066 - TRATAMIENTO DE LAS AGUAS ACIDAS DE LAS CUENCAS HIDROGRAFICAS DE LA ZONA</t>
  </si>
  <si>
    <t>m3 de agua acida tratada</t>
  </si>
  <si>
    <t>Las comunidades aledañas</t>
  </si>
  <si>
    <t>POA</t>
  </si>
  <si>
    <t>P</t>
  </si>
  <si>
    <t>TRATAMIENTO DE LAS AGUAS ACIDAS DE LAS CUENCAS HIDROGRAFICAS DE LA ZONA</t>
  </si>
  <si>
    <t>2071 - REFORESTACION DEL AREA DE INFLUENCIA DE EXPLOTACION DE LOS TERRENOS DE LA ANTIGUA ROSARIO DOMINICANA</t>
  </si>
  <si>
    <t>tareas reforestadas</t>
  </si>
  <si>
    <t>Comunidades aledañas/ Estado dominicano</t>
  </si>
  <si>
    <t>REFORESTAR EL AREA DE INFLUENCIA DE EXPLOTACION DE LOS TERRENOS DE LA ANTIGUA ROSARIO DOMINICANA</t>
  </si>
  <si>
    <t>2026 - SANEAMIENTO Y MANTENENIMIENTO DEL ENTORNO DE LA MINA PUEBLO VIEJO</t>
  </si>
  <si>
    <t>El estado Dominicano y comunidades aledanas</t>
  </si>
  <si>
    <t>SANEAR Y MANTENER EL ENTORNO DE LA MINA PUEBLO VIEJO EN CONDICIONES AMBIENTALES OPTIMAS</t>
  </si>
  <si>
    <t>1247 - REMEDIACION BAUXITA PEDERNALES Y POZOS MINERIA ARTESANAL</t>
  </si>
  <si>
    <t>Número de Tareas Remediadas</t>
  </si>
  <si>
    <t>Municipio de Las Mercedes, Pedernales</t>
  </si>
  <si>
    <t>REALIZAR EL PERFIL TOPOGRÁFICO Y REFORESTAR LAS ÁREAS DONDE SE A EXTRAIDO MATERIAL</t>
  </si>
  <si>
    <t>2967 - SUPERVISIÓN Y CAPACITACIÓN TECNICA MINERA DE LA PEQUEÑA MINERIA AMBAR, LARIMAR Y ORO ALUVIONAL</t>
  </si>
  <si>
    <t>Número de Supervisiones y Capacitaciones realizadas</t>
  </si>
  <si>
    <t>Mineros Artesanales de la pequeña Mineria</t>
  </si>
  <si>
    <t>SUPERVISAR Y CAPACITAR LOS TÉCNICOS DE LA MINERÍA ARTESANAL Y DE PEQUEÑA ESCALA PARA ASÍ INCENTIVAR A UN BUEN DESEMPEÑO Y DESENVOLVIMIENTO EN SUS LABORES.</t>
  </si>
  <si>
    <t>2973 - EVALUACIÓN Y DETERMINACIÓN DE LAS RESERVAS MINERAS DE ÁMBAR, LARIMAR Y ORO</t>
  </si>
  <si>
    <t>Kilometros cuadrados de Reservas Evaluadas</t>
  </si>
  <si>
    <t>ciudadanía y publico en general</t>
  </si>
  <si>
    <t>EVALUAR Y DETERMINAR  LAS DIFERENTES RESERVAS MINERAS DE ÁMBAR, LARIMAR Y ORO</t>
  </si>
  <si>
    <t>2975 - ELABORACION DE MAPAS DE CONCESIONES MINERAS Y RECURSOS MINEROS GEOLOGICOS</t>
  </si>
  <si>
    <t>Cantidad de Mapas Elaborados</t>
  </si>
  <si>
    <t>ELABORAR LOS DISTINTOS MAPAS PARA LA CONCESIONES MINERAS Y LOS RECURSOS MINEROS GEOLOGICOS</t>
  </si>
  <si>
    <t>2968 - OTORGAMIENTO DE CONCESIONES MINERAS VIA CATASTRO MINERO Y REGISTRO PUBLICO DE DERECHOS MINEROS</t>
  </si>
  <si>
    <t>OTORGAR LAS DISTINTAS CONCESIONES MINERAS A TRAVÉS DE NUESTROS DEPARTAMENTOS DE CATASTRO MINERO Y REGISTRO PUBLICO DE DERECHOS MINEROS LOS CUALES ESTÁN ABIERTO A TODO EL PUBLICO</t>
  </si>
  <si>
    <t>2971 - FISCALIZACIÓN DE LAS CONCESIONES MINERAS DE EXPLORACIÓN Y EXPLOTACIÓN OTORGADAS Y DE LAS OPERACIONES DE PLANTAS DE BENEFICIOS DE MINERALES</t>
  </si>
  <si>
    <t>Cantidad de concesiones fiscalizadas</t>
  </si>
  <si>
    <t>FISCALIZAR LAS DISTINTAS CONCESIONES MINERAS TANTO EN LA EXPLORACIÓN COMO EN LA EXPLOTACIÓN PARA ASÍ TENER UN MEJOR CONTROL DE LAS MISMAS</t>
  </si>
  <si>
    <t>5151 - Fiscalización de Importaciones e Inventarios de Hidrocarburos en Terminales de Importación y Grandes Consumidores.</t>
  </si>
  <si>
    <t>Informes emitidos</t>
  </si>
  <si>
    <t>Incrementar la transparencia en las actividades del subsector hidrocarburos.</t>
  </si>
  <si>
    <t>3476 - MONITOREAR LA REMEDIACIÓN DE LAS AREAS QUE SON RESPONSABILIDAD DEL ESTADO REALIZADA POR PVDC. ACTUANDO COMO AGENTE DEL ESTADO.</t>
  </si>
  <si>
    <t>Informes de monitoreo</t>
  </si>
  <si>
    <t>El Estado Dominicano  y comunidades aledañas</t>
  </si>
  <si>
    <t>MONITOREAR LA REMEDIACIÓN DE LAS AREAS QUE SON RESPONSABILIDAD DEL ESTADO REALIZADA POR PVDC. ACTUANDO COMO AGENTE DEL ESTADO.</t>
  </si>
  <si>
    <t>5150 - Campaña de Análisis Geoquímico en Cuencas Sedimentarias y lugares con emanaciones naturales.</t>
  </si>
  <si>
    <t>Informe Elaborado</t>
  </si>
  <si>
    <t>Aumentar el aporte de información en cuencas sedimentarias con potencial para explotación de hidrocarburos.</t>
  </si>
  <si>
    <t>5154 - Informe de consumo energético a traves del Sistema de Gestión Energética (SGE).</t>
  </si>
  <si>
    <t>Informe de resultados</t>
  </si>
  <si>
    <t>Estado Dominicano</t>
  </si>
  <si>
    <t>Medición en tiempo real del consumo de energético del MEM.</t>
  </si>
  <si>
    <t>5145 - Estudio del potencial de energía renovable.</t>
  </si>
  <si>
    <t>% avance del estudio de acuerdo al plan.</t>
  </si>
  <si>
    <t>Determinación del potencial de Energía Geotérmica en República Dominicana.</t>
  </si>
  <si>
    <t>5147 - Reglamentos de generación distribuida y de medición neta actualizado.</t>
  </si>
  <si>
    <t>Realizar una revisión de los actuales reglamentos de generación distribuida y de medición neta.</t>
  </si>
  <si>
    <t>5156 - Plan Anual de Mantenimiento de las infraestructuras críticas de República Dominicana.</t>
  </si>
  <si>
    <t>Informes de visitas realizadas</t>
  </si>
  <si>
    <t>Dar seguimiento al Plan de Mantenimiento Anual de las infraestructuras criticas nacionales.</t>
  </si>
  <si>
    <t>5153 - Auditorias energéticas en Instituciones Gubernamentales (IG).</t>
  </si>
  <si>
    <t>Informes de auditoria.</t>
  </si>
  <si>
    <t>Establecer los lineamientos estándares de consumo energético.</t>
  </si>
  <si>
    <t>5152 - Lanzamiento Campaña Publicitaria y Educativa sobre Uso Racional de la Energía.</t>
  </si>
  <si>
    <t>campaña publicitaria</t>
  </si>
  <si>
    <t>Empresas, Inversionistas, Sociedad Civil.</t>
  </si>
  <si>
    <t>Informar, Concientizar y Educar al personal de las Instituciones Publicas con el propósito de reducir  el consumo de energía eléctrica de las Instituciones Guberna-mentales.</t>
  </si>
  <si>
    <t>5158 - Actualización del Marco de Regulación y Planificación de las Infraestructu-ras para el Desarrollo Energético y Minero en República Dominicana.</t>
  </si>
  <si>
    <t>% avance de actualización del plan.</t>
  </si>
  <si>
    <t>Elaborar un informe con el levantamiento de las infraestructuras energéticas y mineras existentes en el país, localizándolas y cuantificán-dolas, para planificar y regular el desarrollo de nuevas tecnologías, acorde a modernos estándares internacionales, garantizando su seguridad.</t>
  </si>
  <si>
    <t>11 - Administración de Justicia</t>
  </si>
  <si>
    <t>2877 - Certificados de títulos expedidos</t>
  </si>
  <si>
    <t>Número de Certificados de Títulos Expedidos</t>
  </si>
  <si>
    <t>Administración de Justicia</t>
  </si>
  <si>
    <t>Es el documento oficial emitido y garantizado por el estado dominicano, que acredita la existencia de un derecho real de propiedad y la titularidad sobre el mismo.</t>
  </si>
  <si>
    <t>4847 - Modelo de Gestión Penal.</t>
  </si>
  <si>
    <t>Número de Modelo de Gestión operando</t>
  </si>
  <si>
    <t>Habitantes del País</t>
  </si>
  <si>
    <t>Es una Secretaría General a través de la cual se realizan todos los trámites y servicios de los tribunales penales, conformada por unidades especializadas para la Recepción y Atención a Usuarios;  cuya labor agilice la capacidad de respuesta de los tribunales a los usuarios del sistema de justicia, en gestión de Audiencias, Citaciones, Notificaciones y Comunicaciones Judiciales.</t>
  </si>
  <si>
    <t>2871 - Sentencia emitidas</t>
  </si>
  <si>
    <t>No. de Sentencias emitidas</t>
  </si>
  <si>
    <t>La sentencia es una resolución judicial dictada por un juez o tribunal que pone fin a una Litis (civil y comercial, de familia, laboral, contencioso-administrativo, inmobiliaria) o causa penal. La sentencia declara o reconoce el derecho o razón de una de las partes, obligando a la otra a pasar por tal declaración y cumplirla.</t>
  </si>
  <si>
    <t>2875 - Formación a aspirantes a juez de paz</t>
  </si>
  <si>
    <t>Numero de Aspirantes a Juez de Paz formados</t>
  </si>
  <si>
    <t>Para ser designado juez del poder judicial, todo aspirante debe someterse a un concurso público de méritos mediante el sistema de ingreso a la escuela nacional de la judicatura que al efecto establezca la ley y haber aprobado satisfactoriamente el programa de formación de dicha escuela", según lo establece el párrafo ii del art. 150 de la constitución.</t>
  </si>
  <si>
    <t>2878 - Servicios de información y orientación al ciudadano</t>
  </si>
  <si>
    <t>Ciudadanos Orientados</t>
  </si>
  <si>
    <t>El centro de información y orientación ciudadana (CIOC) es una dependencia del poder judicial que tiene por finalidad ofrecer servicios de información y orientación al ciudadano para que acceda al sistema de justicia y resuelva su situación judicial a la brevedad posible.</t>
  </si>
  <si>
    <t>2881 - Servicios de atención en los centros de mediación familiar</t>
  </si>
  <si>
    <t>Ciudadanos atendidos en los centros de mediacion</t>
  </si>
  <si>
    <t>Institucionalizados y fortalecidos los mecanismos que mejoran el acceso de toda la población al sistema de administración judicial y que proporcionan orientación e información sobre derechos y deberes ciudadanos y los servicios del poder judicial.</t>
  </si>
  <si>
    <t>11 - Fiscalizacion y Analisis de Cuentas</t>
  </si>
  <si>
    <t>3181 - Actividades de Divulgación</t>
  </si>
  <si>
    <t>Cantidad de actividades realizados</t>
  </si>
  <si>
    <t>Incrementar en un 10% la fiscalización de las cuentas generales y particulares y lograr una rendición de cuenta oportuna.</t>
  </si>
  <si>
    <t>Capacitación a ciudadanos y entes de la sociedad civil organizadas en temas relacionados con la CCRD, el libre acceso a la información, y control social como elemento del control fiscal.</t>
  </si>
  <si>
    <t>3177 - Informes trimestrales de ejecuciones presupuestarias por tipo de instituciones</t>
  </si>
  <si>
    <t>informes trimestrales realizados</t>
  </si>
  <si>
    <t>Informes parciales de análisis y evaluación de la ejecución del presupuesto general del Estado, para verificar que el mismo se ejecuta conforme a la programación realizada.</t>
  </si>
  <si>
    <t>3180 - Etrega de informaciones solicitadas</t>
  </si>
  <si>
    <t>Solicitudes recibidas</t>
  </si>
  <si>
    <t>Son requerimientos de información no clasificadas, que la ciudadanía solicita la Cámara de Cuentas, a través de la Oficina de Libre Acceso a la Información</t>
  </si>
  <si>
    <t>3183 - Informe de verificación</t>
  </si>
  <si>
    <t>Cantidad de informes enviados al Pleno</t>
  </si>
  <si>
    <t>Consisten en los reportes que se realizan luego de comprobar la existencia de inconsistencias en las declaraciones juradas de patrimonio, originadas, por ejemplo, porque la información suministrada o alguno de los documentos soportes no sean veraces, o bien hayan sido producto del fraude. Los referidos informes indicarán si la declaración jurada ha resultado "observada" o "aprobada". Aquellas que resulten "observadas" podrían motivar la apertura de un proceso de fiscalización.  Esta verificación se realiza en cumplimiento de los Artículos 10 numeral 1 y 13 Párrafo II de la Ley 311-14.</t>
  </si>
  <si>
    <t>3174 - Informje preliminar de auditoria</t>
  </si>
  <si>
    <t>Cantidad de Informes Provisionales de Auditorias enviados</t>
  </si>
  <si>
    <t>(Informe Provisional de Auditoría): se redacta previo al Informe Definitivo, contentivo del resultado preliminar obtenido de los exámenes practicados, el cual debe ser remitido a los organismos o personas físicas o jurídicas fiscalizadas, otorgándoles un plazo de 10 días laborables, a partir de la notificación de esos resultados, para realizar sus reparos; así como aportar los documentos que entiendan pertinentes en relación con la fiscalización realizada.</t>
  </si>
  <si>
    <t>3175 - Informe Final de Auditoria</t>
  </si>
  <si>
    <t>Cantidad deInformesFinales de Auditorias emitidos</t>
  </si>
  <si>
    <t>Es el resultado de la información, estudios, investigación y análisis efectuados por los auditores durante la realización de una auditoría, que de forma normalizada expresa por escrito su opinión sobre el área o actividad auditada en relación con los objetivos fijados, señalan las debilidades de control interno, si las ha habido, y formula recomendaciones pertinentes para eliminar las causas de tales deficiencias y establecer las medidas correctoras adecuadas.</t>
  </si>
  <si>
    <t>3176 - Informes sobre control interno</t>
  </si>
  <si>
    <t>Cantidad deinformes emitidos</t>
  </si>
  <si>
    <t>El informe de control interno o carta a la gerencia es aquella que presenta el auditor  sobre el contenido y presentación de los estados financieros bajo examen, por medio del cual el auditor comunica a la gerencia las debilidades importantes que hayan llamado la atención durante el estudio y evaluación del control interno. Documento de aseguramiento y consulta concebida para dar valor y mejorar las operaciones de la organización</t>
  </si>
  <si>
    <t>3178 - Informe anual al congreso</t>
  </si>
  <si>
    <t>Informes realizados</t>
  </si>
  <si>
    <t>Informe que la Cámara de Cuentas presenta anualmente al Congreso Nacional, con los resultados del análisis y evaluación de la ejecución del presupuesto  de ingresos y Ley de Presupuesto General del Estado aprobado en el año anterior, así como del presupuesto de los ayuntamientos y entidades descentralizadas y autónomas. Este informe también incluye los resultados de las auditorías, estudios e investigaciones espaciales practicados durante el mismo período. Es elaborado y presentado anualmente al Congreso Nacional como mandato de La Constitución en su artículo 250, inciso tercero y la ley 10-04.</t>
  </si>
  <si>
    <t>3186 - Informe de fiscalización</t>
  </si>
  <si>
    <t>Son los que resultan de los procesos especializados de evaluación al patrimonio de los funcionarios públicos, realizados a partir del análisis minucioso de aquellas declaraciones juradas que resultan "observadas" en el proceso de verificación, o que son analizadas de forma directa a solicitud de la Procuraduría General de la República o de denunciante, a fin de determinar variaciones en el patrimonio de los funcionarios que pudiera conducir a indicios de presunción de enriquecimiento ilícito, posibles conflictos de intereses, etc. En cualquier caso, el Informe de Fiscalización deberá ser comunicado a la Procuraduría General de la República. Art. 12 y su Párrafo, Arts. 15 y 16 de la Ley 311-14.</t>
  </si>
  <si>
    <t>3179 - Informes de investigaciones especiales</t>
  </si>
  <si>
    <t>Quejas y denuncias recibidas de ciudadanos, de la sociedad civil o instituciones</t>
  </si>
  <si>
    <t>Es el examen que se realiza a un ente, área o actividad en donde se presume existen irregularidades o malos manejos de los recursos del Estado. Estas se realizan como seguimiento a quejas y denuncias que son presentadas a la Cámara de Cuentas por los(as) ciudadanos(as), entes de la sociedad civil o instituciones, a través del Departamento de Control Social</t>
  </si>
  <si>
    <t>3184 - Informe sobre incumplimientos en entrega de decalrcion judara de patrimonio</t>
  </si>
  <si>
    <t>Son aquellos reportes periódicos mediante los cuales se comunica al Procurador General de la República los listados de los funcionarios públicos que no obtemperan al requerimiento de la entrega de su declaración jurada de patrimonio en la forma y plazos establecidos, de conformidad con las atribuciones que confiere a la Cámara de Cuentas los  Artículos 10 numeral 2 y 13 Párrafo I de la Ley 311-14.</t>
  </si>
  <si>
    <t>3185 - Informe Anual sobre sobre declaracion jurada de patrimonio</t>
  </si>
  <si>
    <t>Se refiere a la descripción de la gestión realizada por la Oficina de Evaluación y Fiscalización del Patrimonio de los Funcionarios Públicos durante un año fiscal, a los fines de poner en conocimiento al Pleno de Miembros de esta institución de los avances alcanzados, así como participar a la ciudadanía de los referidos logros a través del informe que se remite anualmente al Congreso Nacional.</t>
  </si>
  <si>
    <t>3182 - Denuncias recibidas</t>
  </si>
  <si>
    <t>Cantidad de denuncias recibidas</t>
  </si>
  <si>
    <t>Son las quejas o denuncias sobre el uso inadecuado de los recursos públicos, que son recibidas a través de nuestro departamento de Control Social. Para esto es necesario completar un formulario y seguir el procedimiento establecido por el Departamento de Control Social.</t>
  </si>
  <si>
    <t>11 - Defensor del Pueblo</t>
  </si>
  <si>
    <t>4670 - Renovación de licencias Office 365</t>
  </si>
  <si>
    <t>Departamento de Tecnología</t>
  </si>
  <si>
    <t>Intermediario</t>
  </si>
  <si>
    <t>I</t>
  </si>
  <si>
    <t>Salvaguardar los derechos fundamentales de las personas frente a los órganos del Estado, entidades prestadoras de servicios públicos, y frente a particulares en la medida que afecten intereses colectivos y difusos.</t>
  </si>
  <si>
    <t>Renovación de licencias Office 365</t>
  </si>
  <si>
    <t>4637 - Implementación de campaña educación sobre Derechos Humanos y Derechos Fundamentales</t>
  </si>
  <si>
    <t>Campañas de educacion Implementadas</t>
  </si>
  <si>
    <t>Departamento Educación y Promoción</t>
  </si>
  <si>
    <t>Implementación de campaña educación sobre Derechos Humanos y Derechos Fundamentales</t>
  </si>
  <si>
    <t>4626 - Cumplimiento del protocolo de orientación de los ciudadanos en materia de Derechos Humanos y Derechos Fundamentales</t>
  </si>
  <si>
    <t>Dirección de Tutela de Derecho</t>
  </si>
  <si>
    <t>Cumplimiento del protocolo de orientación de los ciudadanos en materia de Derechos Humanos y Derechos Fundamentales</t>
  </si>
  <si>
    <t>4627 - Atención a las reclamaciones de los ciudadanos en materia de Derechos Humanos y Derechos Fundamentales</t>
  </si>
  <si>
    <t>Reclamaciones atendidas</t>
  </si>
  <si>
    <t>Atención a las reclamaciones de los ciudadanos en materia de Derechos Humanos y Derechos Fundamentales</t>
  </si>
  <si>
    <t>4671 - Desarrollo de soluciones informáticas</t>
  </si>
  <si>
    <t>Desarrollo de soluciones informáticas</t>
  </si>
  <si>
    <t>4625 - Satisfacción de la orientación de los ciudadanos en materia de Derechos Humanos y Derechos Fundamentales</t>
  </si>
  <si>
    <t>Nivel de satisfaccion</t>
  </si>
  <si>
    <t>Satisfacción de la orientación de los ciudadanos en materia de Derechos Humanos y Derechos Fundamentales</t>
  </si>
  <si>
    <t>4652 - Realización de seminarios sobre Derechos Humanos y Derechos Fundamentales</t>
  </si>
  <si>
    <t>Seminarios sobre derechos hymanos realizados</t>
  </si>
  <si>
    <t>Realización de seminarios dos (2) sobre Derechos Humanos y Derechos Fundamentales</t>
  </si>
  <si>
    <t>4672 - Equipamiento y adquisición de equipos de las unidades funcionales del Defensor del Pueblo</t>
  </si>
  <si>
    <t>Dirección Administrativa y Financiera</t>
  </si>
  <si>
    <t>Equipamiento y adquisición de equipos de las unidades funcionales del Defensor del Pueblo</t>
  </si>
  <si>
    <t>4673 - Equipamiento y adquisición de mobiliarios de las unidades funcionales del Defensor del Pueblo</t>
  </si>
  <si>
    <t>Equipamiento y adquisición de mobiliarios de las unidades funcionales del Defensor del Pueblo</t>
  </si>
  <si>
    <t>4639 - Divulgación de la cartilla popular de auto-educación en materia de Derechos Humanos y Derechos Fundamentales</t>
  </si>
  <si>
    <t>Cartillas de auto-educacion divurgadas</t>
  </si>
  <si>
    <t>Número de ejemplares divulgados de la cartilla popular de auto-educación en materia de Derechos Humanos y Derechos Fundamentales</t>
  </si>
  <si>
    <t>4641 - Divulgación de sticker  en Derechos Humanos y Derechos Fundamentales</t>
  </si>
  <si>
    <t>sticker sobre derechos humanos divulgados</t>
  </si>
  <si>
    <t>Número de sticker en Derechos Humanos y Derechos Fundamentales divulgados</t>
  </si>
  <si>
    <t>4676 - Realización de llamados a concursos públicos para el reclutamiento y selección de las vacantes pendientes de las Unidades Asesoras, de Apoyo, Sustantivas y Regionales del Defensor del Pueblo.</t>
  </si>
  <si>
    <t>Departamento de Recursos Humanos</t>
  </si>
  <si>
    <t>Realización de llamados a concursos públicos para el reclutamiento y selección de las vacantes pendientes de las Unidades Asesoras, de Apoyo, Sustantivas y Regionales del Defensor del Pueblo.</t>
  </si>
  <si>
    <t>4677 - Cumplimiento del Programa Capacitación del personal del Defensor del Pueblo</t>
  </si>
  <si>
    <t>Cumplimiento del Programa Capacitación del personal del Defensor del Pueblo</t>
  </si>
  <si>
    <t>4681 - Implantación de un programa de incentivos para el personal Defensor del Pueblo</t>
  </si>
  <si>
    <t>Implantación de un programa de incentivos para el personal Defensor del Pueblo</t>
  </si>
  <si>
    <t>4686 - Relanzamiento página web Institucional para la promoción de las acciones y/o actividades del Defensor del Pueblo</t>
  </si>
  <si>
    <t>Departamento de Comunicación</t>
  </si>
  <si>
    <t>Relanzamiento página web Institucional para la promoción de las acciones y/o actividades del Defensor del Pueblo</t>
  </si>
  <si>
    <t>4630 - Atención al cumplimiento de acciones de amparo interpuestas en materia de Derechos Humanos y Derechos Fundamentales</t>
  </si>
  <si>
    <t>Acciones de amparo atendidas</t>
  </si>
  <si>
    <t>Atención al cumplimiento de acciones de amparo interpuestas en materia de Derechos Humanos y Derechos Fundamentales</t>
  </si>
  <si>
    <t>4631 - Atención a las acciones directas en inconstitucionalidad en materia de Derechos Humanos y Derechos Fundamentales</t>
  </si>
  <si>
    <t>Acciones directas en inconstitucionalidad atendidas</t>
  </si>
  <si>
    <t>Consultoría Jurídica</t>
  </si>
  <si>
    <t>Atención a las acciones directas en inconstitucionalidad en materia de Derechos Humanos y Derechos Fundamentales</t>
  </si>
  <si>
    <t>4636 - Investigación en relación con la protección de los derechos de la población en materia de Seguridad Social</t>
  </si>
  <si>
    <t>Departamento de Investigación</t>
  </si>
  <si>
    <t>Investigación en relación con la protección de los derechos de la población en materia de Seguridad Social</t>
  </si>
  <si>
    <t>4690 - Participación del Defensor del Pueblo en eventos nacionales e internacionales relacionados con los temas de los Derechos Humanos y Derechos Fundamentales</t>
  </si>
  <si>
    <t>Unidad de cooperación y relaciones internacionales</t>
  </si>
  <si>
    <t>Participación del Defensor del Pueblo en eventos nacionales e internacionales relacionados con los temas de los Derechos Humanos y Derechos Fundamentales</t>
  </si>
  <si>
    <t>4645 - Colocación y/o elaboración de murales para la divulgación de los Derechos Humanos y Derechos Fundamentales</t>
  </si>
  <si>
    <t>Murales para divulgacion elaborados y colocados</t>
  </si>
  <si>
    <t>Colocación y/o elaboración de murales para la divulgación de los Derechos Humanos y Derechos Fundamentales</t>
  </si>
  <si>
    <t>4646 - Divulgación vía promoción virtual de los Derechos Humanos y Derechos Fundamentales</t>
  </si>
  <si>
    <t>Divulgación vía promoción virtual de los Derechos Humanos y Derechos Fundamentales</t>
  </si>
  <si>
    <t>4644 - Colocación y/o elaboración de vallas para la divulgación de los Derechos Humanos y Derechos Fundamentales</t>
  </si>
  <si>
    <t>Colocación y/o elaboración de vallas para la divulgación de los Derechos Humanos y Derechos Fundamentales</t>
  </si>
  <si>
    <t>4649 - Implementación de talleres sobre los Derechos Humanos y Derechos Fundamentales</t>
  </si>
  <si>
    <t>Talleres sobre derechos humanos implementados</t>
  </si>
  <si>
    <t>Implementación de talleres sobre los Derechos Humanos y Derechos Fundamentales</t>
  </si>
  <si>
    <t>4651 - Participación en ferias y actividades culturales y educativas para la promoción de los Derechos Humanos y Derechos Fundamentales así como los servicios de la Institución</t>
  </si>
  <si>
    <t>Participacion de ferias y actividades culturales</t>
  </si>
  <si>
    <t>Participación en ferias y actividades culturales y educativas para la promoción de los Derechos Humanos y Derechos Fundamentales así como los servicios de la Institución</t>
  </si>
  <si>
    <t>4654 - Realización de acciones de formación de la Red Nacional de multiplicadores para la educación y promoción en Derechos Humanos y Derechos Fundamentales</t>
  </si>
  <si>
    <t>Realización de acciones de formación de la Red Nacional de multiplicadores para la educación y promoción en Derechos Humanos y Derechos Fundamentales, Al menos 2 acciones de formación realizadas por los multiplicadores</t>
  </si>
  <si>
    <t>4653 - Creación de la Red Nacional de multiplicadores para la educación y promoción en Derechos Humanos y Derechos Fundamentales</t>
  </si>
  <si>
    <t>Multiplicadores de los derechos humanos a nivel nacional</t>
  </si>
  <si>
    <t>Creación de la Red Nacional de multiplicadores para la educación y promoción en Derechos Humanos y Derechos Fundamentales</t>
  </si>
  <si>
    <t>4664 - Implementación de un sistema de respaldo de información</t>
  </si>
  <si>
    <t>Implementación de un sistema de respaldo de información</t>
  </si>
  <si>
    <t>4667 - Implementación de la seguridad de la plataforma tecnológica y de información</t>
  </si>
  <si>
    <t>Implementación de la seguridad de la plataforma tecnológica y de información</t>
  </si>
  <si>
    <t>4682 - Circulación de los boletines cuatrimestrales del Defensor del Pueblo</t>
  </si>
  <si>
    <t>Boletines</t>
  </si>
  <si>
    <t>Circulación de los boletines cuatrimestrales del Defensor del Pueblo</t>
  </si>
  <si>
    <t>4628 - Atención al cumplimiento del protocolo de las reclamaciones de los ciudadanos en materia de Derechos Humanos y Derechos Fundamentales</t>
  </si>
  <si>
    <t>Atención al cumplimiento del protocolo de las reclamaciones de los ciudadanos en materia de Derechos Humanos y Derechos Fundamentales</t>
  </si>
  <si>
    <t>4629 - Atención al cierre de los casos y de las reclamaciones de los ciudadanos en materia de Derechos Humanos y Derechos Fundamentales</t>
  </si>
  <si>
    <t>casos y reclamaciones cerrados</t>
  </si>
  <si>
    <t>Atención al cierre de los casos y de las reclamaciones de los ciudadanos en materia de Derechos Humanos y Derechos Fundamentales tomando como base los 250 casos meta del 2016</t>
  </si>
  <si>
    <t>4635 - Investigación de conocimientos, actitudes y prácticas (Estudio CAP) de la población en materia de Derechos Humanos y Derechos Fundamentales</t>
  </si>
  <si>
    <t>Investigación de conocimientos, actitudes y prácticas (Estudio CAP) de la población en materia de Derechos Humanos y Derechos Fundamentales</t>
  </si>
  <si>
    <t>4643 - Divulgación de volantes en Derechos Humanos y Derechos Fundamentales</t>
  </si>
  <si>
    <t>Volantes sobre derechos humanos divulgados</t>
  </si>
  <si>
    <t>Número de volantes en Derechos Humanos y Derechos Fundamentales divulgados</t>
  </si>
  <si>
    <t>4660 - Recopilación de información y elaboración del Informe de Gestión Anual 2016-2017</t>
  </si>
  <si>
    <t>Departamento de Planificación y Desarrollo</t>
  </si>
  <si>
    <t>Recopilación de información y elaboración del Informe de Gestión Anual 2016-2017</t>
  </si>
  <si>
    <t>4661 - Regionalización del Defensor del Pueblo</t>
  </si>
  <si>
    <t>Regionalización del Defensor del Pueblo</t>
  </si>
  <si>
    <t>0405 - TRIBUNAL SUPERIOR  ELECTORAL ( TSE)</t>
  </si>
  <si>
    <t>01 - TRIBUNAL SUPERIOR  ELECTORAL ( TSE)</t>
  </si>
  <si>
    <t>11 - Administracion de Justicia Electoral</t>
  </si>
  <si>
    <t>4885 - Servicios de rectificaciones de actas del estado civil</t>
  </si>
  <si>
    <t>Sentencias</t>
  </si>
  <si>
    <t>Garantizar el ejercicio de los derechos políticos electorales de las personas, promover seguridad jurídica a través de un proceso eficaz de rectificación de las actas del Estado Civil, así como, consolidar el sistema democrático, con vocación de servicio y compromiso social.</t>
  </si>
  <si>
    <t>Consiste en el servicio que se brinda al ciudadano en cual requiere de la rectificacion de actas del estado civil que tienen caracter judicial segun lo establecido en la ley organica del tribunal superior electoral</t>
  </si>
  <si>
    <t>4886 - Servicios de justicia contenciosa electoral</t>
  </si>
  <si>
    <t>Agrupaciones Politicas, Ciudadanos/as</t>
  </si>
  <si>
    <t>Consiste en los servicios desarrollados por el Tribunal Superior Electoral para conocer de los conflictos y diferendos que surgen entre las agrupaciones y partidos politicos, según las atribuciones que le confieren la Constitución y la Ley.</t>
  </si>
  <si>
    <t>11 - Promoción de Exportación e Inversión Extranjera</t>
  </si>
  <si>
    <t>4876 - Diagnóstico Ventanilla Única de Inversión</t>
  </si>
  <si>
    <t>Porcentaje de levantamiento y diagnóstico realizado</t>
  </si>
  <si>
    <t>Actuales y potenciales inversionistas</t>
  </si>
  <si>
    <t>Promoción de Exportación e Inversión Extranjera</t>
  </si>
  <si>
    <t>Detección de problemas y debilidades de la Ventanilla Única</t>
  </si>
  <si>
    <t>4872 - Programa de aceleración de empresas</t>
  </si>
  <si>
    <t>Número de empresas asistidas</t>
  </si>
  <si>
    <t>Empresas nacionales dedicadas a la exportación</t>
  </si>
  <si>
    <t>Conjunto de actividades para acelerar el proceso de conversiónde las empresas en expotadoras</t>
  </si>
  <si>
    <t>4871 - Programa de fortalecimiento del área de innovación empresarial</t>
  </si>
  <si>
    <t>Porcentaje del programa de fortalecimiento ejecutado</t>
  </si>
  <si>
    <t>Conjunto de actividades para mejorar los conocimientos de las empresas en técnicas renovadas de producción</t>
  </si>
  <si>
    <t>4873 - Proyecto de diseño e implementación de la ventanilla virtual</t>
  </si>
  <si>
    <t>Porcentaje de componentes implementados</t>
  </si>
  <si>
    <t>Última etapa del proceso de establecimiento de la Ventanilla Única de Inversión</t>
  </si>
  <si>
    <t>4863 - Proyecto de certificación de productos agrícolas destinados a la exportación</t>
  </si>
  <si>
    <t>Número de empresas certificadas</t>
  </si>
  <si>
    <t>Proyecto para preparar los productores nocionales de bienes agricolas para ser certificados en buenas practicas de manufacturas y buenas practicas agricolas</t>
  </si>
  <si>
    <t>4870 - Programa de capacitación básico para potenciales exportadores</t>
  </si>
  <si>
    <t>Número de potenciales exportadores capacitacdos en alta gerencia</t>
  </si>
  <si>
    <t>Empresas con potencial de exportación</t>
  </si>
  <si>
    <t>Conjunto de actividades realizadas para mejorar las habilidades de los posibles exportadores</t>
  </si>
  <si>
    <t>4846 - Proyectos de inversión instalados</t>
  </si>
  <si>
    <t>Cantidad de proyectos instalados</t>
  </si>
  <si>
    <t>Resultados de los esfuerzos de promoción de inversión extranjera directa</t>
  </si>
  <si>
    <t>4855 - Agroalimentaria 2017, Feria Internacional de alimentos y bebidas</t>
  </si>
  <si>
    <t>Cantidad de compradores internacionales captados</t>
  </si>
  <si>
    <t>Actuales y potenciales exportadores</t>
  </si>
  <si>
    <t>Espacio de encuentro para negocio entre los productores nacionales y compradores de otros lugares del mundo</t>
  </si>
  <si>
    <t>4857 - Programa Nacional permanente de desarrollo de exportadores MiPYMES</t>
  </si>
  <si>
    <t>Porcentaje de diseño de programa realizado</t>
  </si>
  <si>
    <t>Empresas medianas y pequeñas dedicadas a la exportación</t>
  </si>
  <si>
    <t>Ejecución del trabajo de preparación de las medianas y pequeñas empresas para la actividad exportadora</t>
  </si>
  <si>
    <t>4848 - Proceso de evaluación y seguimiento a Registros de Inversión Extranjera Directa</t>
  </si>
  <si>
    <t>Número de evaluaciones y/o seguimientos a expedientes</t>
  </si>
  <si>
    <t>Inversionistas extranjeros radicados en ei pais</t>
  </si>
  <si>
    <t>Registro de la inversión extranjera directa que se ingresa al pais</t>
  </si>
  <si>
    <t>4849 - Proyecto Guia de Inversión en la RD, elaboracion conjunta sector público y privado</t>
  </si>
  <si>
    <t>Número de guias de inversión elaboradas</t>
  </si>
  <si>
    <t>Actuales y potenciales invesionistas</t>
  </si>
  <si>
    <t>Documento elaborado para orientar a los inversionistas y poblico en general con relación a la inversión en la Republica Dominicana</t>
  </si>
  <si>
    <t>4853 - Programa de Encadenamiento Productivo</t>
  </si>
  <si>
    <t>Porcentaje de programa implementado</t>
  </si>
  <si>
    <t>Inversionistas establecidos en el país y las medianas y pequ</t>
  </si>
  <si>
    <t>Actividades ejecutadas para establecer cadenas de empresas suplidoras de insumos para la producción de otras empresas</t>
  </si>
  <si>
    <t>4874 - Mesas técnicas ejecutadas para agilizar procesos de inversión</t>
  </si>
  <si>
    <t>Cantidad de mesas técnicas ejecutadas</t>
  </si>
  <si>
    <t>Reuniones de trabajo realizadas con técnicos de los distintos sectores a ser incorporados en la unificación de procesos a través de la Ventanilla Única de Inversión</t>
  </si>
  <si>
    <t>4875 - Diagnóstico Ventanilla Unica de Comercio Exterior.</t>
  </si>
  <si>
    <t>4866 - Diseño de Estrategia de Trabajo Conjunto con las Universidades sobre necesidades del mercado/industria</t>
  </si>
  <si>
    <t>Porcentaje de diseño de estrategia realizado</t>
  </si>
  <si>
    <t>Empresas locales</t>
  </si>
  <si>
    <t>Establecimiento de un curso de acción con participación de las universidades para abordaje de las necesidades de la industria nocional y su mercado</t>
  </si>
  <si>
    <t>4845 - Agendas de negocios en acompañamiento de potenciales inversionistas</t>
  </si>
  <si>
    <t>Cantidad de potenciales inversionistas con agendas de negocios</t>
  </si>
  <si>
    <t>Pontenciales inversionistas</t>
  </si>
  <si>
    <t>Programa de acompañamiento a las misiones de posibles inversionistas extranjeros en la RD</t>
  </si>
  <si>
    <t>4852 - Estudio de factibilidad de promoción de inversión local</t>
  </si>
  <si>
    <t>Porcentaje de estudio realizado</t>
  </si>
  <si>
    <t>Potenciales inversionistas locales</t>
  </si>
  <si>
    <t>Estudio para determinar los factores que posibilitan la promoción de la inversión en las localidades</t>
  </si>
  <si>
    <t>4851 - Programa de seguimiento post inversión</t>
  </si>
  <si>
    <t>Cantidad de visitas a empresas operando en el territorio nacional</t>
  </si>
  <si>
    <t>Todas las acciones de acompañamiento a los inversionistas extranjeros una vez establecidos en el pais</t>
  </si>
  <si>
    <t>4860 - Posicionamiento de la oferta exportable de empresas nacionales en actividades de promoción</t>
  </si>
  <si>
    <t>Cantidad de empresas nacionales participantes en actividades de promoción</t>
  </si>
  <si>
    <t>Las empresas que participan en estos eventos de promoción tanto en los actuales mercados como en los penetrados por primera vez</t>
  </si>
  <si>
    <t>4859 - Posicionamiento de la oferta exportable en mercados no tradicionales</t>
  </si>
  <si>
    <t>Cantidad de compradores contactados en mercados no tradicionales</t>
  </si>
  <si>
    <t>Los contactos de negocios que producto de los distintos mecanismos de promoción tienen lugar en los mercados nuevos  de exportación</t>
  </si>
  <si>
    <t>4858 - Posicionamiento de la oferta exportable en mercados tradicionales</t>
  </si>
  <si>
    <t>Los contactos de negocios que producto de los distintos mecanismos de promoción tienen lugar en los mercados actuales de exportación</t>
  </si>
  <si>
    <t>4844 - Generación de contactos de potenciales inversionistas de los sectores estratégicos de inversión</t>
  </si>
  <si>
    <t>Cantidad de potenciales inversionistas contactados</t>
  </si>
  <si>
    <t>Identificación de extranjeros iinteresados en hacer negocios en el país</t>
  </si>
  <si>
    <t>4862 - Captación de compradores para participar en la Feria Agroalimentaria 2017.</t>
  </si>
  <si>
    <t>Número de compradores internacionales captados</t>
  </si>
  <si>
    <t>Compradores captados y reportados por los representantes y encargados de negocios de la embajadas de la RD en el exterior</t>
  </si>
  <si>
    <t>4854 - Programa de capacitación a los representantes del CEI-RD en el exterior y encargados comerciales del Cuerpo Diplomático y Consular</t>
  </si>
  <si>
    <t>Número de representantes capacitados</t>
  </si>
  <si>
    <t>Representantes del CEI-RD en el exterior y encargados comerc</t>
  </si>
  <si>
    <t>Capacitacón a los representantes y miembros del cuerpo Consular para realizar su labor de promoción</t>
  </si>
  <si>
    <t>4864 - Diseño e implementación del Premio al nuevo exportador y PYMES</t>
  </si>
  <si>
    <t>Porcentaje de premio o reconocimiento diseñado e implementado</t>
  </si>
  <si>
    <t>Nuevas empresas en la actividad exportadora</t>
  </si>
  <si>
    <t>Reconocimiento para estimular el surgimiento de nuevos exportadores, sobre todo de las pequeñas y medianas empresas</t>
  </si>
  <si>
    <t>4869 - Programa de capacitación básico para exportadores</t>
  </si>
  <si>
    <t>Número de exportadores capacitados</t>
  </si>
  <si>
    <t>Conjunto de actividades realizadas para mejorar las habilidades de los exportadores</t>
  </si>
  <si>
    <t>4867 - Programa de capacitación en alta gerencia para exportadores</t>
  </si>
  <si>
    <t>Número de exportadores capacitados en alta gerencia</t>
  </si>
  <si>
    <t>11 - Investigación,Planificación y Asesoría de la Población y Familia</t>
  </si>
  <si>
    <t>4836 - Gobiernos locales capacitados sobre información sociodemográfica municipal para la formulación de políticas de  población</t>
  </si>
  <si>
    <t>Personal capacitado</t>
  </si>
  <si>
    <t>Gobiernos locales</t>
  </si>
  <si>
    <t>Investigación,Planificación y Asesoría de la Población y Familia</t>
  </si>
  <si>
    <t>Capacitación sobre información sociodemográfica municipal para la formulación de políticas de  población en San Cristóbal, Elías Piña, Dajabón y el Seibo</t>
  </si>
  <si>
    <t>1951 - Adolescentes de educación media capacitados sobre prevención y orientación en salud sexual y reproductiva a nivel nacional</t>
  </si>
  <si>
    <t>Estudiantes de educación media capacitados</t>
  </si>
  <si>
    <t>Estudiantes de educación media</t>
  </si>
  <si>
    <t>Capacitación a los Adolescentes de Educación Media sobre Prevención y Orientación en Salud Sexual y Reproductiva a Nivel Nacional mediante talleres orientados a estudiantes del primero y segundo grado de Educación Media.</t>
  </si>
  <si>
    <t>11 - REGULACION  Y CONTROL DE LOS AEROPUERTOS</t>
  </si>
  <si>
    <t>4963 - Fiscalización y control de aeropuertos concesionados</t>
  </si>
  <si>
    <t>Cantidad de aeropuertos concesionados</t>
  </si>
  <si>
    <t>Usuarios y pasajeros del sistema aeroportuario</t>
  </si>
  <si>
    <t>Mejorar la calidad y competitividad de la infraestructura, servicios de transporte y logística de los aeropuertos concesionados en un 50% para el año 2017</t>
  </si>
  <si>
    <t>Supervisión, fiscalización, administración y funcionamiento de los aeropuertos comerciales concesionados y privados del país</t>
  </si>
  <si>
    <t>4966 - Fiscalización y control de aerodromos</t>
  </si>
  <si>
    <t>Cantidad de aerodromos</t>
  </si>
  <si>
    <t>Supervisión, fiscalización, administración y funcionamiento de los aerodromos</t>
  </si>
  <si>
    <t>4968 - Fiscalización y control de helipuertos</t>
  </si>
  <si>
    <t>Cantidad de helipuertos</t>
  </si>
  <si>
    <t>Supervisión, fiscalización, administración y funcionamiento de los helipuertos</t>
  </si>
  <si>
    <t>11 - Coordinacion y Prevencion de Vidas y Bienes en casos de Emergencias y Desastres</t>
  </si>
  <si>
    <t>4368 - Operativos masivos para proteger a la población</t>
  </si>
  <si>
    <t>Operativos Ejecutados</t>
  </si>
  <si>
    <t>Población de la Rep. Dom</t>
  </si>
  <si>
    <t>Aplicar el sistema nacional para la reduccion de vulnerabilidad, gestion de riesgos, asi como dirigir acciones de cooordinacion, prevencion aplicacion de emergencias ante la ocurrencia de eventos naturales.</t>
  </si>
  <si>
    <t>Realizar operativos masivos para proteger a la población (semana santa, temporada ciclónica, navidad, otros)</t>
  </si>
  <si>
    <t>4371 - Ejecución de  simulacros y simulaciones a nivel provincial y regional para salvaguardar vidas y propiedades</t>
  </si>
  <si>
    <t>Simulacros realizados</t>
  </si>
  <si>
    <t>Poblacion de la Rep. Dom</t>
  </si>
  <si>
    <t>Ejecutar ejercicios de simulacros y simulaciones a nivel provincial y regional</t>
  </si>
  <si>
    <t>4369 - Campaña de difusión / Sensibilización sobre gestión de riesgo sísmico</t>
  </si>
  <si>
    <t>Campañas realizadas</t>
  </si>
  <si>
    <t>Realizar campañas de sensibilización sobre marco legal ley 147-02 sobre gestión de riesgos</t>
  </si>
  <si>
    <t>4372 - Sistema nacional de información (SINI)</t>
  </si>
  <si>
    <t>Porcentaje de implementacion</t>
  </si>
  <si>
    <t>Obtención de información  para la vigilancia, elaborar alerta temprana y respuesta a nivel nacional.</t>
  </si>
  <si>
    <t>4370 - Capacitaciones técnicas en gestión de riesgos</t>
  </si>
  <si>
    <t>Cursos y talleres sobre temas técnicos de rescate y gestión de riesgo de desastres</t>
  </si>
  <si>
    <t>12 - Apoyo a la Producción Agrícola</t>
  </si>
  <si>
    <t>3140 - PREPARACION DE TIERRAS Y SIEMBRA DE CULTIVOS</t>
  </si>
  <si>
    <t>Tareas preparadas</t>
  </si>
  <si>
    <t>Familias parceleras RD</t>
  </si>
  <si>
    <t>Apoyo a la Producción Agrícola</t>
  </si>
  <si>
    <t>PREPARACIÓN DE TIERRAS Y SIEMBRA DE CULTIVOS A PARTIR DE LA ADQUISICIÓN Y REPARACIÓN DE MAQUINARIAS Y EQUIPOS AGRÍCOLAS</t>
  </si>
  <si>
    <t>11 - Dotación, Distribución y Titulación Definitiva</t>
  </si>
  <si>
    <t>3134 - CAPTACIÓN DE TIERRAS</t>
  </si>
  <si>
    <t>Tareas captadas</t>
  </si>
  <si>
    <t>Familias campesinas de RD</t>
  </si>
  <si>
    <t>Dotación, Distribución y Titulación Definitiva</t>
  </si>
  <si>
    <t>PROCESO DE INVESTIGACIÓN, MEDICIÓN  Y ADQUISICIÓN DE TIERRA</t>
  </si>
  <si>
    <t>3139 - CAPACITACION Y ORGANIZACIÓN DE PARCELEROS</t>
  </si>
  <si>
    <t>Eventos de capacitación y organización</t>
  </si>
  <si>
    <t>Familias parceleras de RD</t>
  </si>
  <si>
    <t>FAMILIAS PARCELERAS CAPACITADAS Y ORGANIZADAS A PARTIR DE LA REALIZACIÓN DE EVENTOS</t>
  </si>
  <si>
    <t>3214 - OBRAS DE INFRAESTRUCTURA</t>
  </si>
  <si>
    <t>Kilómetros de drenaje construidos y/o rehabilitados</t>
  </si>
  <si>
    <t>Familias campesinas y parceleros</t>
  </si>
  <si>
    <t>CONSTRUIR Y REHABILITAR LOS CAMINOS INTERPARCELARIOS, CANALES DE RIEGO Y DRENAJE DE LOS ASENTAMIENTOS AGRARIOS.</t>
  </si>
  <si>
    <t>3136 - SANEAMIENTO DE PARCELAS</t>
  </si>
  <si>
    <t>Parcelas saneadas</t>
  </si>
  <si>
    <t>Parceleros en asentamientos agrarios</t>
  </si>
  <si>
    <t>DETERMINACIÓN DEL ESTATUS LEGAL DEL USUFRUCTO DE LAS PARCELAS EN LOS ASENTAMIENTOS AGRARIOS.</t>
  </si>
  <si>
    <t>3137 - TITULACIÓN DE PARCELAS</t>
  </si>
  <si>
    <t>Títulos dotados</t>
  </si>
  <si>
    <t>PROCESO QUE CONSISTE EN DOTAR DE TITULOS DEFINITIVOS A LOS PARCELEROS</t>
  </si>
  <si>
    <t>3135 - DISTRIBUCIÓN DE TIERRAS</t>
  </si>
  <si>
    <t>Tareas distribuidas</t>
  </si>
  <si>
    <t>DOTACIÓN DE TIERRA CAPTADA A LAS FAMILIAS CAMPESINAS, EN ASENTAMIENTOS AGRARIOS</t>
  </si>
  <si>
    <t>3215 - REHABILITACIÓN DE SISTEMAS DE RIEGO POR BOMBEO</t>
  </si>
  <si>
    <t>Sistemas de riego rehabilitados</t>
  </si>
  <si>
    <t>REHABILITACIÓN DE MOTOBOMBAS Y ELECTROBOMBAS DE LOS SISTEMAS DE RIEGO POR BOMBEO</t>
  </si>
  <si>
    <t>5112 - INSTITUTO AZUCARERO DOMINICANO</t>
  </si>
  <si>
    <t>01 - INSTITUTO AZUCARERO DOMINICANO</t>
  </si>
  <si>
    <t>11 - Formulación de Políticas, Coordinación y Normas de la Producción</t>
  </si>
  <si>
    <t>3144 - AUDITORIA A INGENIOS</t>
  </si>
  <si>
    <t>Visitas realizadas</t>
  </si>
  <si>
    <t>Formulación de Políticas, Coordinación y Normas de la Producción</t>
  </si>
  <si>
    <t>VISITAS A INGENIOS DE TODO EL PAÍS PARA OBSERVAR EL AVANCE EN LA PRODUCCIÓN Y LA EXISTENCIA DEL AZÚCAR EN LA MISMA.</t>
  </si>
  <si>
    <t>3143 - REALIZACIÓN DE ENCUESTAS A COLMADOS A NIVEL NACIONAL</t>
  </si>
  <si>
    <t>ESTE PRODUCTO SE REFIERE A AQUELLAS VISITAS QUE SE REALIZAN A LOS COLMADOS EN LAS PROVINCIAS, ES DECIR, A NIVEL NACIONAL, PARA VERIFICAR LA EXISTENCIA DEL AZÚCAR EN LOS MISMOS.</t>
  </si>
  <si>
    <t>5114 - INSTITUTO PARA EL DESARROLLO DEL NOROESTE</t>
  </si>
  <si>
    <t>01 - INSTITUTO PARA EL DESARROLLO DEL NOROESTE -INDENOR-</t>
  </si>
  <si>
    <t>11 - Fomento al desarrollo de la Región Noroeste</t>
  </si>
  <si>
    <t>5136 - Familias con módulos sanitarios y acceso a agua potable instalados</t>
  </si>
  <si>
    <t>Número de módulos sanitarios instalados</t>
  </si>
  <si>
    <t>915 familias</t>
  </si>
  <si>
    <t>Difundir la realidad de la región desde diferentes aspectos del momento. Fortalecer la articulación institucional a nivel de las organizaciones de base y otras instituciones. Planificar el desarrollo socio-económico y ambiental de diversas comunidades de la región. Impulsar el proceso de identificación de proyectos provinciales y regionales, con líderes y dirigentes representativos de cada provincia.</t>
  </si>
  <si>
    <t>Familias con módulos sanitarios y acceso a agua potable instalados</t>
  </si>
  <si>
    <t>4973 - Firma de acuerdos interinstitucionales entre los actores de desarrollo de la región</t>
  </si>
  <si>
    <t>Número de acuerdos firmados</t>
  </si>
  <si>
    <t>Región Cibao Noroeste</t>
  </si>
  <si>
    <t>Se firmaran nuevos acuerdos y se mantendran los existentes</t>
  </si>
  <si>
    <t>4974 - Elaboración y seguimiento de proyectos de desarrollo en la región</t>
  </si>
  <si>
    <t>Número de proyectos implementados</t>
  </si>
  <si>
    <t>Implementación de proyectos de desarrollo en la región</t>
  </si>
  <si>
    <t>4975 - Elaboración de estudios de prefactibilidad</t>
  </si>
  <si>
    <t>Número de estudios realizados</t>
  </si>
  <si>
    <t>Elaboración de estudios de prefactibilidad</t>
  </si>
  <si>
    <t>5132 - Reforestado predios para la coberura boscosa en la región</t>
  </si>
  <si>
    <t>10 comunidades de la región Cibao Noroeste</t>
  </si>
  <si>
    <t>Reforestado predios para la coberura boscosa en la región</t>
  </si>
  <si>
    <t>5135 - Asistencia técnica a las asociaciones de productores en aspectos organizacionales  y autogestión</t>
  </si>
  <si>
    <t>Número de asociaciones asesoradas</t>
  </si>
  <si>
    <t>30 asociaciones</t>
  </si>
  <si>
    <t>Asistencia técnica a las asociaciones de productores en aspectos organizacionales  y autogestión</t>
  </si>
  <si>
    <t>5131 - Instalación de huertos familiares de producción órganica para mejora de la calidad alimentaria en la región</t>
  </si>
  <si>
    <t>Cantidad de huertos instalados</t>
  </si>
  <si>
    <t>600 familias de la región Cibao Noroeste</t>
  </si>
  <si>
    <t>Instalación de huertos familiares de producción órganica para mejora de la calidad alimentaria en la región</t>
  </si>
  <si>
    <t>5133 - Producción de plantas frutales y maderables</t>
  </si>
  <si>
    <t>Cantidad de plantulas producidas</t>
  </si>
  <si>
    <t>Producción de plantas frutales y maderables</t>
  </si>
  <si>
    <t>5134 - Comunitarios orientados para mejorar su calidad de vida y sectores productivos asesorados y capacitados mejorando su productividad y nivel de competitividad</t>
  </si>
  <si>
    <t>Capacitaciones realizadas</t>
  </si>
  <si>
    <t>3 federaciones</t>
  </si>
  <si>
    <t>Comunitarios orientados para mejorar su calidad de vida y sectores productivos asesorados y capacitados mejorando su productvidad y nivel de competitividad</t>
  </si>
  <si>
    <t>5118 - INSTITUTO NACIONAL DE RECURSOS HIDRAÚLICOS (INDRHI)</t>
  </si>
  <si>
    <t>01 - INSTITUTO NACIONAL DE RECURSOS HIDRAULICOS -INDRHI-</t>
  </si>
  <si>
    <t>12 - Construcción de Sistemas de Riego</t>
  </si>
  <si>
    <t>3977 - PROGRAMA DE SOLUCIONES RURALES</t>
  </si>
  <si>
    <t>Pozos y/o Malacates</t>
  </si>
  <si>
    <t>Ganaderos y domésticos en zonas rurales</t>
  </si>
  <si>
    <t>Construcción de Sistemas de Riego</t>
  </si>
  <si>
    <t>Consiste en la construcción de pozos tubulares y/o bombas Malacates para garantizar el suministro de agua para consumo humano y riego a  comunidades rurales pobres del país donde hay muy poca cantidad de agua o se carece totalmente..</t>
  </si>
  <si>
    <t>3971 - OPERACIÓN Y MANTENIMIENTO DE SISTEMAS DE RIEGO</t>
  </si>
  <si>
    <t>Km. de canales y/o drenajes rehabilitados</t>
  </si>
  <si>
    <t>Usuarios de sistemas de riego</t>
  </si>
  <si>
    <t>La operación es el proceso de manejo de las obras hidráulicas, de las estructuras de control y medición,  en un sistema de riego. Normalmente este proceso comprende el sistema desde que se capta el agua hasta el momento en que se entrega el recurso al usuario.El mantenimiento incluye las actividades que tienen por finalidad mantener en buen estado todos los elementos de la infraestructura hidráulica que deben ser operados para dar un adecuado y oportuno servicio de riego.</t>
  </si>
  <si>
    <t>3973 - REHABILITACIÓN PEQUEÑAS OBRAS DE RIEGO</t>
  </si>
  <si>
    <t>Obras de riego</t>
  </si>
  <si>
    <t>Usuarios de obras de riego</t>
  </si>
  <si>
    <t>Consiste en la rehabilitación de obras de toma en canales, muros de contención, reparación de encache en canal, sistemas  eléctrico, sistema de compuertas, etc.</t>
  </si>
  <si>
    <t>11 - Desarrollo de la Región Sur</t>
  </si>
  <si>
    <t>5012 - Construcción y reparación de pequeñas obras en el suroeste</t>
  </si>
  <si>
    <t>Comunidades del suroeste de la Rep. Dom.</t>
  </si>
  <si>
    <t>Desarrollo de la Región Sur</t>
  </si>
  <si>
    <t>Construcción y reparación de pequeñas obras en el suroeste</t>
  </si>
  <si>
    <t>5020 - Asistencias técnicas para la producción avícola y pecuaria</t>
  </si>
  <si>
    <t>Número de asistencias técnicas realizadas</t>
  </si>
  <si>
    <t>5013 - Reconstrucción y reparación de viviendas</t>
  </si>
  <si>
    <t>Reconstrucción y reparación de viviendas</t>
  </si>
  <si>
    <t>5016 - Reconstrucción y reparación obras hidráulicas y sanitarias en el suroeste</t>
  </si>
  <si>
    <t>5017 - Reparación y limpieza caminos vecinales y carreteras del suroeste</t>
  </si>
  <si>
    <t>11 - Preservación y Exhibición de la Flora del País</t>
  </si>
  <si>
    <t>4706 - CAPACITACIÓN A CIUDADANOS EN JARDINERÍA BÁSICA</t>
  </si>
  <si>
    <t>Número de personas capacitadas en jardinería básica</t>
  </si>
  <si>
    <t>Preservación y Exhibición de la Flora del País</t>
  </si>
  <si>
    <t>El JBN tiene la función de ofrecerle a la población una oferta académica, actualizada, renovada, completa, que responda al perfil de los participantes y al nuevo contexto del país.</t>
  </si>
  <si>
    <t>4704 - RECOLECCIÓN Y PROCESAMIENTO DE SEMILLAS DE ESPECIES NATIVAS Y ENDÉMICAS</t>
  </si>
  <si>
    <t>Número de semillas procesadas de especies nativas y endémicas</t>
  </si>
  <si>
    <t>Conservación a largo plazo de las especies importantes para el futuro de nuestro país. Es parte de la mayor iniciativa mundial para proteger y conservar las plantas a nivel nacional y universal</t>
  </si>
  <si>
    <t>4705 - CAPACITACIÓN A DOCENTES Y ESTUDIANTES DE LAS ESCUELAS PÚBLICAS SOBRE TEMAS DE MEDIO AMBIENTE Y RECURSOS NATURALES</t>
  </si>
  <si>
    <t>Número de docentes y estudiantes capacitados</t>
  </si>
  <si>
    <t>Docentes y estudiantes de escuelas pùblicas y privadas</t>
  </si>
  <si>
    <t>Apoyar al Ministerio de Educación en la capacitación de maestros y estudiantes en el tema educación ambiental</t>
  </si>
  <si>
    <t>3003 - PRODUCCIÓN DE PLANTAS PARA LA REFORESTACIÓN Y CONSERVACIÓN DE LA BIODIVERSIDAD</t>
  </si>
  <si>
    <t>Número de plantas producidas</t>
  </si>
  <si>
    <t>La producción de material vegetativo constituye el mejor medio para seleccionar, producir y propagar masivamente especies nativas y endémicas de la República Dominicana.</t>
  </si>
  <si>
    <t>3002 - INVESTIGACIONES CIENTÍFICAS EN ZONAS DE INTERES PARA LA CONSERVACIÓN DE LA BIODIVERSIDAD</t>
  </si>
  <si>
    <t>Número de investigaciones científicas divulgadas</t>
  </si>
  <si>
    <t>Son estudios sobre la conservación y protección de la flora dominicana, con énfasis en biología reproductiva de especies amenazadas y de importancia cultural y económica.</t>
  </si>
  <si>
    <t>3001 - AMPLIACIÓN DEL PROGRAMA DE PUBLICACIONES CIENTÍFICAS Y EDUCATIVAS</t>
  </si>
  <si>
    <t>Número de publicaciones educativas  emitidas</t>
  </si>
  <si>
    <t>Centros educativos, población en general</t>
  </si>
  <si>
    <t>Guías, brochures, afiches para la educación ambiental</t>
  </si>
  <si>
    <t>3008 - DONACIÓN Y DISTRIBUCIÓN DE PLANTAS ENDÉMICAS Y NATIVAS PARA LA REFORESTACIÓN</t>
  </si>
  <si>
    <t>Número de plantas donadas y distribuidas</t>
  </si>
  <si>
    <t>Ofrecer el servicio de donación y distribución de plantas forestales y ornamentales tanto a instituciones públicas y privadas, como al ciudadano en general, a los fines de acondicionamiento de áreas verdes con fines de arborización.</t>
  </si>
  <si>
    <t>3026 - PRESTACIÓN DE SERVICIOS A VISITANTES</t>
  </si>
  <si>
    <t>Número de visitantes atendidos</t>
  </si>
  <si>
    <t>Promover la importancia de los jardines botánicos en el conocimiento y conservación de la diversidad vegetal de RD.</t>
  </si>
  <si>
    <t>5128 - UNIVERSIDAD AUTÓNOMA DE SANTO DOMINGO</t>
  </si>
  <si>
    <t>01 - UNIVERSIDAD AUTONOMA DE SANTO DOMINGO</t>
  </si>
  <si>
    <t>11 - Docencia</t>
  </si>
  <si>
    <t>3744 - FORMACIÓN DE PROFESIONALES EN CIENCIAS</t>
  </si>
  <si>
    <t>Estudiantes de grado UASD</t>
  </si>
  <si>
    <t>Aumentar la población estudiantil y titulaciones de estudiantes de grado por año en los programas de estudios de las areas humanística, científica, técnica y artística.</t>
  </si>
  <si>
    <t>ESTUDIANTES  DE CIENCIAS EGRESADOS</t>
  </si>
  <si>
    <t>13 - Extensión</t>
  </si>
  <si>
    <t>4971 - Jornadas de vacunación de perros y gastos</t>
  </si>
  <si>
    <t>Número de jornadas realizadas</t>
  </si>
  <si>
    <t>La sociedad</t>
  </si>
  <si>
    <t>Ampliar la difusión de las diversas manifestaciones del arte y la cultura nacional y universal.</t>
  </si>
  <si>
    <t>Jornadas de vacunación de perros y gastos</t>
  </si>
  <si>
    <t>16 - Servicios Bibliograficos y de Internet</t>
  </si>
  <si>
    <t>5043 - Servicios bibliográficos web</t>
  </si>
  <si>
    <t>Número de usuarios atendidos</t>
  </si>
  <si>
    <t>Estudiantes y público en general</t>
  </si>
  <si>
    <t>Garantizar la acceso a los servicios bibliográficos, audiovisuales y de conectividad por via de la internet para la formación integral de los estudiantes.</t>
  </si>
  <si>
    <t>Servicios bibliográficos web</t>
  </si>
  <si>
    <t>3747 - FORMACIÓN DE PROFESIONALES EN INGENIERÍA Y ARQUITECTURA</t>
  </si>
  <si>
    <t>ESTUDIANTES DE INGENIERÍA Y ARQUITECTURA EGRESADOS</t>
  </si>
  <si>
    <t>14 - Bienestar Estudiantil</t>
  </si>
  <si>
    <t>5014 - Residencias estudiantiles</t>
  </si>
  <si>
    <t>Número de residentes</t>
  </si>
  <si>
    <t>Estudiantes de la UASD</t>
  </si>
  <si>
    <t>Ofrecer apoyo a los estudiantes más vulnerable para mejorar el rendimiento académico y el aprovechamiento del tiempo.</t>
  </si>
  <si>
    <t>Residencias estudiantiles</t>
  </si>
  <si>
    <t>4918 - Actividades de voluntariado</t>
  </si>
  <si>
    <t>Número de actividades de voluntariados realizadas</t>
  </si>
  <si>
    <t>Actividades de voluntariado</t>
  </si>
  <si>
    <t>3742 - FORMACIÓN DE PROFESIONALES EN ARTES</t>
  </si>
  <si>
    <t>ESTUDIANTES DE ARTES EGRESADOS</t>
  </si>
  <si>
    <t>4926 - Seminarios</t>
  </si>
  <si>
    <t>Número de seminarios realizados</t>
  </si>
  <si>
    <t>Seminarios</t>
  </si>
  <si>
    <t>3838 - SERVICIOS DE COMIDA A ESTUDIANTES</t>
  </si>
  <si>
    <t>Raciones alimentarias</t>
  </si>
  <si>
    <t>SERVICIOS DE RACIONES ALIMENTICIAS A LOS ESTUDIANTES</t>
  </si>
  <si>
    <t>3839 - BECAS ESTUDIANTILES</t>
  </si>
  <si>
    <t>Becas otorgadas</t>
  </si>
  <si>
    <t>OTORGAMIENTOS DE BECAS POR ACUERDOS INSTITUCIONALES, ESTUDIO-TRABAJO, DE CRÉDITOS/EXONERACIONES A ESTUDIANTES DE LA UASD</t>
  </si>
  <si>
    <t>4927 - Congresos</t>
  </si>
  <si>
    <t>Número de congresos realizados</t>
  </si>
  <si>
    <t>Congresos</t>
  </si>
  <si>
    <t>4928 - Paneles</t>
  </si>
  <si>
    <t>Número de paneles realizados</t>
  </si>
  <si>
    <t>Paneles</t>
  </si>
  <si>
    <t>3750 - FORMACIÓN DE PROFESIONALES EN CS. DE LA EDUCACIÓN</t>
  </si>
  <si>
    <t>ESTUDIANTES  DE CS. DE LA EDUCACIÓN EGRESADOS</t>
  </si>
  <si>
    <t>5011 - Servicio de transporte estudiantil</t>
  </si>
  <si>
    <t>Número de estudiantes transportados</t>
  </si>
  <si>
    <t>Servicio de transporte estudiantil</t>
  </si>
  <si>
    <t>4962 - Servicios de laboratorios</t>
  </si>
  <si>
    <t>Número de personas analizadas</t>
  </si>
  <si>
    <t>Servicios de laboratorios</t>
  </si>
  <si>
    <t>4972 - Jornadas castración de perros callejeros</t>
  </si>
  <si>
    <t>Número de jornadas</t>
  </si>
  <si>
    <t>Jornadas castración de perros callejeros</t>
  </si>
  <si>
    <t>4919 - Cursos extracurriculares</t>
  </si>
  <si>
    <t>Número de cursos realizados</t>
  </si>
  <si>
    <t>Cursos extracurriculares</t>
  </si>
  <si>
    <t>15 - Perfeccionamiento del Perfil Educativo</t>
  </si>
  <si>
    <t>3843 - Servicio de educación de post-grado</t>
  </si>
  <si>
    <t>Número de estudiantes investidos</t>
  </si>
  <si>
    <t>Estudiantes egresados del Post-grado</t>
  </si>
  <si>
    <t>Perfeccionar la capacidad y competencia de profesionales promoviendo la cultura de la investigación, innovación y desarrollo de proyectos científicos para generar conocimientos criticos.</t>
  </si>
  <si>
    <t>ESTUDIANTES DE POST-GRADO INVESTIDOS EN CS. DE LA EDUCACIÓN, HUMANIDADES, CIENCIAS ECO. Y SOCIALES, JURÍDICAS Y POLÍTICAS, INGENIERÍA Y ARQ., CS. DE LA SALUD, CS. AGRON. Y VETERINARIAS</t>
  </si>
  <si>
    <t>12 - Investigación</t>
  </si>
  <si>
    <t>4908 - Informes de avances de investigaciones</t>
  </si>
  <si>
    <t>Número de informes publicados</t>
  </si>
  <si>
    <t>La sociedad dominicana</t>
  </si>
  <si>
    <t>Aumentar la potencialidad de crear nuevos productos, resultados y procesos de alta calidad</t>
  </si>
  <si>
    <t>Informes de avances de investigaciones</t>
  </si>
  <si>
    <t>4920 - Programas televisivos</t>
  </si>
  <si>
    <t>Número de programas televisivos producidos</t>
  </si>
  <si>
    <t>Programas televisivos</t>
  </si>
  <si>
    <t>4925 - Documentales</t>
  </si>
  <si>
    <t>Número de documentales presentados</t>
  </si>
  <si>
    <t>Documentales</t>
  </si>
  <si>
    <t>4964 - Obras teatrales</t>
  </si>
  <si>
    <t>Número de obras teatrales realizadas</t>
  </si>
  <si>
    <t>Obras teatrales</t>
  </si>
  <si>
    <t>4929 - Días culturales</t>
  </si>
  <si>
    <t>Número de días culturales organizados</t>
  </si>
  <si>
    <t>Días culturales</t>
  </si>
  <si>
    <t>5015 - Servicios de facilidades deportivas</t>
  </si>
  <si>
    <t>Número de deportistas beneficiados</t>
  </si>
  <si>
    <t>Servicios de facilidades deportivas</t>
  </si>
  <si>
    <t>4961 - Aguinaldos</t>
  </si>
  <si>
    <t>Número de aguinaldos realizados</t>
  </si>
  <si>
    <t>Aguinaldos</t>
  </si>
  <si>
    <t>3936 - PRESENTACIONES Y EXPOSICIONES ARTÍSTICAS</t>
  </si>
  <si>
    <t>Presentaciones y exposiciones</t>
  </si>
  <si>
    <t>EXPOSICIONES GRÁFICAS Y FOTOGRÁFICAS, PRESENTACIONES BANDA DE MÚSICA, DE DANZA CONTEMPORÁNDEZ, RONDALLA UNIVERSITARIA, DE TEATRO, DEL CORO UNIVERSITARIO Y DE POESÍA COREADA</t>
  </si>
  <si>
    <t>17 - Producción de Bienes y Servicios</t>
  </si>
  <si>
    <t>3932 - Servicios de atención veterinaria</t>
  </si>
  <si>
    <t>Número de animales atendidos</t>
  </si>
  <si>
    <t>Garantizar la producción de bienes y servicios que resultan socialmente significativo y financieramente sostenible para contribuir a la estabilidad de la Institución, al tiempo que apoyan el proceso de formación de los estudiantes.</t>
  </si>
  <si>
    <t>SERVICIOS DE ATENCIÓN VETERINARIA BRINDADA</t>
  </si>
  <si>
    <t>3842 - Suministro de materiales didácticos</t>
  </si>
  <si>
    <t>Número de estudiantes beneficiados</t>
  </si>
  <si>
    <t>Suministro de materiales didácticos</t>
  </si>
  <si>
    <t>4965 - Simposios</t>
  </si>
  <si>
    <t>Número de simposios realizados</t>
  </si>
  <si>
    <t>Simposios</t>
  </si>
  <si>
    <t>4967 - Intercambios</t>
  </si>
  <si>
    <t>Número de intercambios realizados</t>
  </si>
  <si>
    <t>Intercambios</t>
  </si>
  <si>
    <t>4970 - Jornadas odontológica interuniversitaria</t>
  </si>
  <si>
    <t>Número de jornadas odontologica realizadas</t>
  </si>
  <si>
    <t>Jornadas odontológica interuniversitaria</t>
  </si>
  <si>
    <t>4917 - Ruedas de prensa</t>
  </si>
  <si>
    <t>Ruedas de prensa realizadas</t>
  </si>
  <si>
    <t>Ruedas de prensa</t>
  </si>
  <si>
    <t>4921 - Periodicos</t>
  </si>
  <si>
    <t>Número de periódicos producivos</t>
  </si>
  <si>
    <t>Periodicos</t>
  </si>
  <si>
    <t>4922 - Publicación de libros</t>
  </si>
  <si>
    <t>Número de volúmenes publicados</t>
  </si>
  <si>
    <t>Publicación de libros</t>
  </si>
  <si>
    <t>4969 - Festivales</t>
  </si>
  <si>
    <t>Número de festivales realizados</t>
  </si>
  <si>
    <t>Festivales</t>
  </si>
  <si>
    <t>3748 - FORMACIÓN DE PROFESIONALES EN CS. DE LA SALUD</t>
  </si>
  <si>
    <t>ESTUDIANTES DE CIENCIAS DE LA SALUD EGRESADOS</t>
  </si>
  <si>
    <t>3749 - FORMACIÓN DE PROFESIONALES EN CS. AGRONÓMICAS Y VETERINARIAS</t>
  </si>
  <si>
    <t>ESTUDIANTES  DE CS. AGRON. Y VETERINARIAS EGRESADOS</t>
  </si>
  <si>
    <t>3745 - FORMACIÓN DE PROFESIONALES EN CS. ECONÓMICAS Y SOCIALES</t>
  </si>
  <si>
    <t>ESTUDIANTES DE CS. ECONÓMICAS Y SOCIALES EGRESADOS</t>
  </si>
  <si>
    <t>3746 - FORMACIÓN DE PROFESIONALES EN CS. JURÍDICAS Y POLÍTICAS</t>
  </si>
  <si>
    <t>ESTUDIANTES DE CS. JURÍDICAS Y POLÍTICAS EGRESADOS</t>
  </si>
  <si>
    <t>5019 - Servicio social a hijo de estudiantes</t>
  </si>
  <si>
    <t>Número de horas servidas</t>
  </si>
  <si>
    <t>Madres estudiantes con hijos</t>
  </si>
  <si>
    <t>Servicio social a hijo de estudiantes</t>
  </si>
  <si>
    <t>5042 - Servicios bibliográficos presenciales</t>
  </si>
  <si>
    <t>Servicios bibliográficos presenciales a usuarios en la sala de tesis, la sala de hemeroteca, la sala General 2, la sala General 3,la sala General 4,la sala de referencia, la sala de Bibliográfica Dominicana, la sala de Fondo Antiguo, el Centro de Documentación en Salud, la sala de las Naciones Unidas y la Oficina de Libre Acceso a la Información.</t>
  </si>
  <si>
    <t>4916 - Conferencias</t>
  </si>
  <si>
    <t>Número de conferencias dictadas</t>
  </si>
  <si>
    <t>Conferencias</t>
  </si>
  <si>
    <t>3933 - Producción de productos lácteos y derivados</t>
  </si>
  <si>
    <t>Libras producidas</t>
  </si>
  <si>
    <t>PRODUCCIÓN DE LECHE, QUESOS (BLANCO DE FREIR, CREMA, EDAM, DANÉS, MARIBO, GOUDA Y CHEDDAR) Y YOGURT</t>
  </si>
  <si>
    <t>5051 - Asistencia de parto de mamíferos</t>
  </si>
  <si>
    <t>Número de mamíferos nacidos</t>
  </si>
  <si>
    <t>Asistencia de parto de mamíferos</t>
  </si>
  <si>
    <t>3840 - ATENCIÓN DE EMERGENCIAS Y CONSULTAS MÉDICAS</t>
  </si>
  <si>
    <t>PROTECCIÓN DE LA SALUD ESTUDIANTIL A TRAVÉS DE LA ATENCIÓN DE EMERGENCIAS MÉDICAS Y/O CONSULTAS MÉDICAS A ESTUDIANTES</t>
  </si>
  <si>
    <t>3743 - FORMACIÓN DE PROFESIONALES EN HUMANIDADES</t>
  </si>
  <si>
    <t>ESTUDIANTES DE HUMANIDADES EGRESADOS</t>
  </si>
  <si>
    <t>3806 - PUBLICACIÓN DE ARTÍCULOS DE INVESTIGACIÓN</t>
  </si>
  <si>
    <t>Proyectos de investigación publicados</t>
  </si>
  <si>
    <t>La población dominicana</t>
  </si>
  <si>
    <t>PUBLICACIÓN DE ARTÍCULOS EN PROYECTOS DE INVESTIGACIÓN</t>
  </si>
  <si>
    <t>4924 - Homenajes y/o espectáculos realizados</t>
  </si>
  <si>
    <t>Número de actos realizados</t>
  </si>
  <si>
    <t>Homenajes y/o espectáculos realizados</t>
  </si>
  <si>
    <t>3805 - PUBLICACIÓN DE REVISTAS DE INVESTIGACIÓN</t>
  </si>
  <si>
    <t>Proyectos de investigación</t>
  </si>
  <si>
    <t>PUBLICACIÓN DE REVISTAS DE INVESTIGACIÓN</t>
  </si>
  <si>
    <t>3807 - JORNADAS ANUAL DE  INVESTIGACIÓN</t>
  </si>
  <si>
    <t>Jornadas realizadas</t>
  </si>
  <si>
    <t>REALIZACIÓN ANUAL DE JORNADAS DE INVESTIGACIÓN</t>
  </si>
  <si>
    <t>4915 - Talleres literarios realizados</t>
  </si>
  <si>
    <t>Número de talleres realizados</t>
  </si>
  <si>
    <t>Talleres literarios realizados</t>
  </si>
  <si>
    <t>4923 - Actos de aniversarios</t>
  </si>
  <si>
    <t>Número de actos de aniversarios</t>
  </si>
  <si>
    <t>Actos de aniversarios</t>
  </si>
  <si>
    <t>3937 - JORNADA ODONTOLÓGICA</t>
  </si>
  <si>
    <t>JORDANAS ODONTOLÓGICAS INTERUNIVERSITARIAS Y MÉDICAS</t>
  </si>
  <si>
    <t>5045 - Servicios de laboratorio clínico</t>
  </si>
  <si>
    <t>Servicios de laboratorio clínico</t>
  </si>
  <si>
    <t>4909 - Publicación de investigaciones</t>
  </si>
  <si>
    <t>Número de reportes publicados</t>
  </si>
  <si>
    <t>Publicación de investigaciones</t>
  </si>
  <si>
    <t>11 - Investigación para el Desarrollo Agrícola, Pecuaria y Forestal</t>
  </si>
  <si>
    <t>2997 - ESPECIES ANIMALES MEJORADAS GENÉTICAMENTE</t>
  </si>
  <si>
    <t>Ganado.  Cantidad de animales vendidos como pie de cría.</t>
  </si>
  <si>
    <t>Productores pequeños y medianos G leche y doble propósito.</t>
  </si>
  <si>
    <t>Llenar el vacio tecnologico que en materia agropecuaria y forestal existe en Republica Dominicana, utilizando la tecnologia como herramienta principal para contribuir al desarrollo del pais._x000D_
Se propone dar respuesta a las necesidades tecnologicas locales, poniendo en manos de los productores agropecuarios y forestales del pais, tecnologias agropecuarias apropiadas que les permitan mejorar sus niveles actuales de productividad y calidad, reducir los costos unitarios de produccion, agregar valor</t>
  </si>
  <si>
    <t>"MEJORAR LA COMPETITIVIDAD DE LA GANADERÍA BOVINA, A TRAVÉS DE LA PRODUCCIÓN Y TRANSFERENCIA DE GERMOPLASMA,  BASADO FUNDAMENTALMENTE EN EL CRUZAMIENTOS DE GANADO BOVINO EUROPEO CON GANADO ÍNDICO. "  Selección y cruzamiento (uso de biotecnología reproductiva) de los mejores ejemplares procedentes del proceso de mejora genética.</t>
  </si>
  <si>
    <t>2987 - ESTABLECIMIENTO Y MANTENIMIENTO DE BANCOS DE GERMOPLASMAS EN CULTIVOS</t>
  </si>
  <si>
    <t>Bancos con mantenimiento aplicado</t>
  </si>
  <si>
    <t>Productores, Tecnicos, y Departamento y comision Cacao MA.</t>
  </si>
  <si>
    <t>ESTABLECIMIENTO DE MATERIAL GENÉTICO PARA EL MEJORAMIENTO DE CULTIVOS (CACAO, NAME, CANA DE AZUCAR, FRUTALES, MANGO, VEGETALES, CULTIVOS ALIMENTICIOS Y AGROINDUSTRIALES.  Los bancos de germoplasmas son colecciones que agrupan diferentes cultivares y variedades de una especie o cultivo con la finalidad de que no se pierda su diversidad genética y poder continuar el mejoramiento de dicho cultivo.</t>
  </si>
  <si>
    <t>2996 - GENERACIÓN DE TECNOLOGÍAS PARA PROCESOS DE MANEJO PECUARIO</t>
  </si>
  <si>
    <t>Cantidad Tecnologías</t>
  </si>
  <si>
    <t>Productores pecuarios del país.</t>
  </si>
  <si>
    <t>TECNOLOGÍAS DISPONIBLES PARA MEJORAR LA PRODUCCIÓN ANIMAL, O SEA TECNOLOGIAS DISPONIBLES PARA LOS PRODUCTORES PARA MEJORAR LA CRIANZA DE ANIMALES.  Generación o adaptación de tecnologías para ser transferidos a los sistemas de producción pecuaria.</t>
  </si>
  <si>
    <t>2991 - PRODUCCIÓN DE SEMILLAS DE ESPECIES VEGETALES</t>
  </si>
  <si>
    <t>Quintales producidos</t>
  </si>
  <si>
    <t>Empresas reproductoras de semillas y productores de arroz.</t>
  </si>
  <si>
    <t>"SEMILLAS BÁSICAS DE ARROZ DISPONIBLES PARA LAS CASAS REPRODUCTORAS CONTINUAR SEMBRANDO CON SEMILLAS DE CALIDAD. SEMILLA DE ALTO VALOR COMERCIAL DE GUANDUL Y HABICHUELA, DISPONIBLE PARA LAS CASAS REPRODUCTORAS Y PRODUCTORES."  Producción de semillas de alto valor genético  generadas por el IDIAF (semillas genéticas y básicas de diferentes rubros agrícolas como el arroz, habichuelas y guandul), para apoyar los planes de producción comercial que impulsa el Ministerio de Agricultura entre los productores de estos rubros.</t>
  </si>
  <si>
    <t>2990 - DIVULGACIÓN DE LOS RESULTADOS DE INVESTIGACIÓN DEL IDIAF A TRAVES DE MEDIOS IMPRESOS Y AUDIOVISUALES</t>
  </si>
  <si>
    <t>Medios impresos y audiovisuales producidos.</t>
  </si>
  <si>
    <t>Técnicos extensionistas, productores lideres y público gener</t>
  </si>
  <si>
    <t>PRODUCCIÓN DE BROCHURES, FOLLETOS, LIBROS, VIDEOS, ETC.)._x000D_
Diseno de medios impresos y audiovisuales de las tecnologías generadas por el IDIAF (Diagramacion de libros, brochures, letreros, bajantes, hojas divulgativas e impresiones).  Participacion en ferias y congresos.</t>
  </si>
  <si>
    <t>2984 - GENERACIÓN DE TECNOLOGÍAS DE PROCESOS PARA EL MANEJO DE CULTIVOS</t>
  </si>
  <si>
    <t>Técnologias</t>
  </si>
  <si>
    <t>Productores agrícolas del Noroeste, Nordeste y Cibao Sur.</t>
  </si>
  <si>
    <t>TECNOLOGÍAS DISPONIBLES PARA MEJORAR LA PRODUCCIÓN DE CULTIVOS AGRÍCOLAS (ARROZ, HABICHUELA,FRUTALES,ETC)..DISPONIBILIDAD DE TECNOLOGÍAS PARA MEJORAR LA PRODUCTIVIDAD DE LOS CULTIVOS AGRÍCOLAS".  Con este producto se mide la cantidad de tecnologías generadas por el Instituto para el manejo de cultivos.</t>
  </si>
  <si>
    <t>2989 - SERVICIOS DE LABORATORIOS DE  ANALISIS DE FLORA, Y RECURSOS NATURALES.</t>
  </si>
  <si>
    <t>Muestras analizadas</t>
  </si>
  <si>
    <t>Productores y técnicos.</t>
  </si>
  <si>
    <t>SERVICIO DE ANALISIS DE MUESTRAS PARA PROTECCION VEGETAL, SUELO, AGUA, AZUCARES, BIOTECNOLOGIA Y OTROS._x000D_
Servicios de laboratorios para analisis de muestras en las areas de suelos y aguas, azucares y mieles , y protecion vegetal (entomologia, nematologia, micologia,virologia).</t>
  </si>
  <si>
    <t>2988 - TÉCNICOS Y PRODUCTORES CAPACITADOS EN DIFERENTES TECNOLOGÍAS AGROPECUARIAS</t>
  </si>
  <si>
    <t>Técnicos y productores capacitados</t>
  </si>
  <si>
    <t>'Técnicos extensionistas productores agropecuarios y técnico</t>
  </si>
  <si>
    <t>CURSOS Y TALLERES IMPARTIDOS SOBRE RESULTADOS OBTENIDOS EN LAS INVESTIGACIONES (EN FERTILIZACION, RIEGO, PODA,POSCOSECHA,ETC..).._x000D_
Este producto mide la cantidad de productores y técnicos del sector agropecuario que reciben capacitación sobre las tecnologías que han sido generadas o validadas por el IDIAF.</t>
  </si>
  <si>
    <t>2986 - VARIEDADES OBTENIDAS POR MEJORAMIENTO GENETICO EN  CULTIVOS</t>
  </si>
  <si>
    <t>Cantidad de variedades</t>
  </si>
  <si>
    <t>NUEVAS VARIEDADES DE CULTIVOS DISPONIBLES PARA LOS PRODUCTORES (ARROZ, HABICHUELA, GUANDUL,). Este producto está enfocado a cuantificar la cantidad de variedades de cultivos obtenidas por hibridación y otros métodos de mejoramiento genético,  con las características demandadas por los diferentes eslabones de la cadena.</t>
  </si>
  <si>
    <t>2985 - LINEAS OBTENIDAS POR MEJORAMIENTO GENÉTICO EN CULTIVOS</t>
  </si>
  <si>
    <t>Lineas Obtenidas</t>
  </si>
  <si>
    <t>Investigadores agrícolas</t>
  </si>
  <si>
    <t>"NUEVAS LÍNEAS ÉLITES DE CULTIVOS DISPONIBLES PARA EL DESARROLLO DE VARIEDADES. LÍNEAS AVANZADAS DE CULTIVOS DISPONIBLES PARA EL DESARROLLO DE VARIEDADES. NUEVAS LÍNEAS, COLECCIONES Y POBLACIONES SEGREGANTES PARA EL DESARROLLO DE VARIEDADES (HABICHUELA, GUANDUL Y BATATA)."</t>
  </si>
  <si>
    <t>2994 - ESTABLECIMIENTO Y MANTENIMIENTO DE BANCOS GENÉTICOS DE ANIMALES</t>
  </si>
  <si>
    <t>Bancos geneticos</t>
  </si>
  <si>
    <t>Investigadores y productores del pais.</t>
  </si>
  <si>
    <t>PRODUCCION DE MATERIAL GENÉTICO PARA EL MEJORAMIENTO DE LA PRODUCCIÓN ANIMAL.  O SEA, MANTENER RAZAS PURAS PARA LOS PRODUCTORES.  Establecimiento y manejo de unidades productivas animales con la incorporación de material genético de alta calidad.</t>
  </si>
  <si>
    <t>2999 - PASANTÍAS PARA ESTUDIANTES DE TERMINO EN CARRERAS AFINES A LA INSTITUCIÓN</t>
  </si>
  <si>
    <t>Pasantes</t>
  </si>
  <si>
    <t>Estudiantes Agrícolas</t>
  </si>
  <si>
    <t>PASANTÍAS IMPLEMENTADAS PARA ESTUDIANTES DE TERMINO.</t>
  </si>
  <si>
    <t>2992 - PRODUCCIÓN MATERIAL VEGETATIVO PARA LA SIEMBRA DE PRODUCTOS AGRÍCOLAS.</t>
  </si>
  <si>
    <t>Cantidad Plantas</t>
  </si>
  <si>
    <t>La Comisión de Cacao y El Departamento de Cacao del MA.</t>
  </si>
  <si>
    <t>PRODUCCIÓN MATERIAL DE CALIDAD PARA LA SIEMBRA DE CULTIVOS DE PAPA, FRESA, AJO Y MUSACEAS.  _x000D_
Se refiere a la cantidad de plantas o material de siembra que se produzca para el fomento de cultivos.</t>
  </si>
  <si>
    <t>2993 - VALIDACIÓN COMERCIAL DE TECNOLOGIAS</t>
  </si>
  <si>
    <t>Tecnologías validadas</t>
  </si>
  <si>
    <t>productores, técnicos e instituciones del sector agropecua.</t>
  </si>
  <si>
    <t>PRODUCTORES CUENTAN CON TECNOLOGÍAS DE PRODUCCIÓN VALIDADAS A ESCALA COMERCIAL O SEA EN GRANDES FINCAS. Aplicación en el campo de paquetes tecnológicos`agropecuarios generados y/o adaptados a las condiciones de la República Dominicana. Consiste en la siembra, cultivo, cosecha y comercialización de diferentes rubros agrícolas (plátano, banano, yuca, tomate y ají para la generación de recursos económicos, al tiempo que se prueban a nivel comercial las tecnologías disponibles para esos cultivos). Ademas se validaran tecnologías para la produccion pecuaria.</t>
  </si>
  <si>
    <t>11 - Estudio y Conservación de la Biodiversidad</t>
  </si>
  <si>
    <t>1327 - EXHIBICIONES MUSEOGRAFICAS</t>
  </si>
  <si>
    <t>Número de exhibiciones nuevas</t>
  </si>
  <si>
    <t>Público en general; inst. de fiscalización y control estatal</t>
  </si>
  <si>
    <t>Contribuir al conocimiento y conservación del patrimonio natural y al desarrollo de la cultura científica de la población dominicana.</t>
  </si>
  <si>
    <t>Crear, mantener, actualizar, enriquecer y modernizar las exhibiciones museográficas permanentes y transitorias</t>
  </si>
  <si>
    <t>1328 - FORTALECIMIENTO A LA EDUCACIÓN EN LAS CIENCIAS NATURALES</t>
  </si>
  <si>
    <t>Número o cantidad de metodologías y recursos desarrollados</t>
  </si>
  <si>
    <t>Estudiantes,maestros y público en general</t>
  </si>
  <si>
    <t>Contribuir al desarrollo de metodologías y recursos para el reforzamiento de los programas académicos de la educación básica, media y superior; así como para la capacitación de maestros</t>
  </si>
  <si>
    <t>4640 - MECANISMOS PARA LA DIVULGACIÓN DE LA CIENCIA</t>
  </si>
  <si>
    <t>Público en general</t>
  </si>
  <si>
    <t>Desarrollar medios y recursos para la divulgación de la ciencia a través de la página web, las redes sociales, conferencias, talleres, publicaciones.</t>
  </si>
  <si>
    <t>4642 - COLECCIONES CIENTÍFICAS DE REFERENCIA</t>
  </si>
  <si>
    <t>Número de individuos ingresados en colecciones</t>
  </si>
  <si>
    <t>Científicos y estudiantes, instituciones afines internaciona</t>
  </si>
  <si>
    <t>Preservar y enriquecer las colecciones de referencia que el Museo alberga.</t>
  </si>
  <si>
    <t>1326 - INVESTIGACIONES CIENTÍFICAS</t>
  </si>
  <si>
    <t>Científicos, maestros, estudiantes y tomadores de deciciones</t>
  </si>
  <si>
    <t>Realizar investigaciones sobre el patrimonio natural de la Hispaniola y del Caribe</t>
  </si>
  <si>
    <t>1325 - PUBLICACIONES CIENTÍFICAS Y EDUCATIVAS</t>
  </si>
  <si>
    <t>Número de publicaciones</t>
  </si>
  <si>
    <t>Científicos, maestros y estudiantes de ciencias naturales</t>
  </si>
  <si>
    <t>Desarrollar y mantener publicaciones científicas con periodicidad, ajustadas a estándares internacionales</t>
  </si>
  <si>
    <t>11 - Conservación y Exhibición de la Flora y Fauna Acuáticas</t>
  </si>
  <si>
    <t>4655 - Actividad de educacion ambiental sobre biodiversidad marina, costero y agua dulce para personas con disfuncionalidad</t>
  </si>
  <si>
    <t>actividades realizadas</t>
  </si>
  <si>
    <t>personas con difuncionalidades</t>
  </si>
  <si>
    <t>Conservación y Exhibición de la Flora y Fauna Acuáticas</t>
  </si>
  <si>
    <t>Informar el contenido de las exhibiciones sobre las biodiversidad marina, costero y agua dulce con el metodo brailes, figuras pictograficas y lenguaje de seña</t>
  </si>
  <si>
    <t>4656 - Actividades sobre cambio climatico al sector educativo</t>
  </si>
  <si>
    <t>estudiantes</t>
  </si>
  <si>
    <t>Asesorar y sensibilidad sobre cambio climatico al sector educativo</t>
  </si>
  <si>
    <t>2861 - INFORME SOBRE INTERES CIENTÍFICO</t>
  </si>
  <si>
    <t>Número de informes</t>
  </si>
  <si>
    <t>COLEGIOS, ESCUELAS Y UNIVERSIDADES</t>
  </si>
  <si>
    <t>LOS INFORMES CONSISTEN EN REDACCIÓN SOBRE LOS AVANCES DE LAS INVESTIGACIONES REALIZADAS POR CADA ÁREA SOBRE RESCATE, LIBERACIÓN, REHABILITACIÓN, HÁBITATS, Y CUALQUIER ACONTECIMIENTOS DE INTERÉS CIENTÍFICO.</t>
  </si>
  <si>
    <t>2855 - MEJORAMIENTO DE LA CALIDAD DE VIDA DE LAS ESPECIES, EXHIBICIONES Y EDIFICACIONES</t>
  </si>
  <si>
    <t>Número de espacios mejorados</t>
  </si>
  <si>
    <t>ESPECIMENES, EMPLEADOS Y VISITANTES</t>
  </si>
  <si>
    <t>MEJORAR LAS CONDICIONES DE LAS  EXHIBICIONES, REPARARLAS Y TAMBIEN TODAS LAS EDIFICACIONES</t>
  </si>
  <si>
    <t>2858 - REPRODUCCIÓN DE ESPECIES EN PELIGRO DE EXTINCIÓN</t>
  </si>
  <si>
    <t>Número de especies producidas</t>
  </si>
  <si>
    <t>ESPECIES ACUATICAS AGUA DULCE Y SALADA</t>
  </si>
  <si>
    <t>CONSISTE EN REPRODUCIR ESPECIES EN PELIGRO DE EXTINCION Y AUMENTAR LA POBLACION EN SU HABITAT NATURAL</t>
  </si>
  <si>
    <t>2856 - DIRECCIÓN Y COORDINACIÓN (ACUARIO NACIONAL)</t>
  </si>
  <si>
    <t>EMPLEADOS Y USUARIOS</t>
  </si>
  <si>
    <t>ABARCA TODOS LOS PROCESOS ADMINISTRATIVOS Y FINANCIEROS QUE AYUDAN AL FUNCIONAMIENTO DE LA INSTITUCION</t>
  </si>
  <si>
    <t>2859 - RESCATE, REHABILITACIÓN Y LIBERACIÓN ESPECIES ACUÁTICAS</t>
  </si>
  <si>
    <t>Número de especies rescatadas y rehabilitadas</t>
  </si>
  <si>
    <t>CONSISTE EN LA CANTIDAD DE DE RESCATE, REHABILITACIONES Y LIBERACIONES DE LAS ESPECIES DONADAS O RESCATADAS Y TAMBIEN LA DE LA COLECCIÓN</t>
  </si>
  <si>
    <t>5136 - CONSEJO DOMINICANO DEL CAFÉ</t>
  </si>
  <si>
    <t>01 - CONSEJO DOMINICANO DEL CAFÉ</t>
  </si>
  <si>
    <t>11 - Regulación y Desarrollo de la Caficultura</t>
  </si>
  <si>
    <t>4319 - MEJORAMIENTO DE LA PRODUCCION DE CAFE EN LA REPUBLICA DOMINICANA</t>
  </si>
  <si>
    <t>Productores y técnicos del sector cafetalero</t>
  </si>
  <si>
    <t>Regulación y Desarrollo de la Caficultura</t>
  </si>
  <si>
    <t>EL PROYECTO PERSIGUE: 1) CONTROLAR EL DESARROLLO Y PROPAGACIÓN DE LA ROYA DEL CAFETO, EN 400,000 TAREAS, MEDIANTE LA APLICACIÓN DE BUENAS PRÁCTICAS DE MANEJO Y CONTROL.2) PRODUCIR Y SEMBRAR UNAS 12,000,000 PLANTAS DE CAFÉ, CON TOLERANCIA A LA ROYA, ALTA PRODUCTIVIDAD  Y BUENA CALIDAD DE TAZA. 3) INICIAR UN PROCESO DE RENOVACIÓN DEL PARQUE CAFETALERO DEL PAÍS; RENOVANDO  38 MIL  TAREAS DE CAFETALES. CONSIDERANDO UN MARCO DE PLANTACIÓN DE 2X1  METRO, EQUIVALENTE A 314 PLANTAS POR TAREA.4) REHABILITAR LOS DOS CENTROS DE CAPACITACIÓN, QUE CONFORMAN LA ESCUELA NACIONAL DE FORMACIÓN CAFETALERA; COMO SOPORTE FUNDAMENTAL PARA LA CAPACITACIÓN A PRODUCTORES Y TÉCNICOS DEL SECTOR CAFETALERO.5) ADECUAR EL SISTEMA DE GENERACIÓN DE ESTADÍSTICAS, PARA ORIENTAR LA TOMA DE DECISIONES DE LOS ACTORES DEL SECTOR.6) CAPACITAR Y ACTUALIZACIÓN A 140 TÉCNICOS DEL SECTOR Y 10,000 Y PRODUCTORES/AS DE CAFÉ, SOBRE MANEJO Y CONTROL ROYA, BROCA Y OTRAS PROBLEMÁTICAS QUE ENFRENTA LA CAFICULTURA DOMINICANA.7) BENEFICIAR 10 MIL PRODUCTORES/AS, MEDIANTE EL SANEAMIENTO DE SUS FINCAS Y LA CAPACITACIÓN Y ACTUALIZACIÓN CONTINUADO</t>
  </si>
  <si>
    <t>3163 - CAMINOS REHABILITADOS Y DE HERRADURA</t>
  </si>
  <si>
    <t>Km</t>
  </si>
  <si>
    <t>Productores y Técnnicos</t>
  </si>
  <si>
    <t>CONSISTE EN LIMPIEZA DE VÍAS, NIVELACIÓN, PISONADO, DRENAJE, COLOCAR ALCANTARILLAS Y CONSTRUCCIÓN DE DEPÓSITOS</t>
  </si>
  <si>
    <t>3162 - INVESTIGACIONES CAFETALERAS</t>
  </si>
  <si>
    <t>Cantidad de informes realizados</t>
  </si>
  <si>
    <t>Productores, Intermediarios y Exportadores</t>
  </si>
  <si>
    <t>CONSISTE EN INVESTIGAR SOBRE DIVERSAS TEMATICAS DE LA CAFICULTURA</t>
  </si>
  <si>
    <t>3160 - CAPACITACIÓN A TÉCNICOS Y PRODUCTORES</t>
  </si>
  <si>
    <t>Eventos</t>
  </si>
  <si>
    <t>COSISTE EN DAR ACOMPAÑAMIENTO A LOS PRODUCTORES, PARA ORIENTARLOS Y CAPACITARLOS SOBRE BUENAS PRACTICAS AGONOMICAS DEL CULTIVO DEL CAFÉ</t>
  </si>
  <si>
    <t>3158 - ANÁLISIS DE FINCAS, CERTIFICADAS BAJO LA NORMA ISO</t>
  </si>
  <si>
    <t>Cantidad de fincas verificadas</t>
  </si>
  <si>
    <t>Productores, comerciantes y exportadores</t>
  </si>
  <si>
    <t>ANALIZAR MUESTRAS DE CAFÉ PARA DETERMINAR LAS CARACTERÍSTICAS FÍSICAS, ORGANOLECTICAS, SENSORIAL</t>
  </si>
  <si>
    <t>3159 - CONTROL DE ENFERMEDADES Y PLAGAS</t>
  </si>
  <si>
    <t>Cantidad de tareas saneadas</t>
  </si>
  <si>
    <t>CONSISTE EN LA APLICACIÓN DE PRODUCTOS Y TRAMPAS EN CAFETALES</t>
  </si>
  <si>
    <t>11 - Concientizar y Educar al Pueblo Dominicano sobre la vida y obra del Patricio Juan Pablo Duarte</t>
  </si>
  <si>
    <t>4820 - Conferencias sobre Juan Pablo Duarte e historia nacional dominicana</t>
  </si>
  <si>
    <t>Conferencias impartidas</t>
  </si>
  <si>
    <t>Concientizar y educar al Pueblo Dominicano sobre la vida y obra del Patricio Juan Pablo Duarte</t>
  </si>
  <si>
    <t>Conferencias sobre Juan Pablo Duarte, la restauración, la independencias y historia patria, dos programa de radio semanal e impresiones didácticas. Estas conferencias incluye las donaciones de libros, volantes y videos.</t>
  </si>
  <si>
    <t>11 - Coordinación y Seguimiento del Sector Enérgetico.</t>
  </si>
  <si>
    <t>2944 - PROGRAMA DE PROTECCIÓN RADIOLÓGICA</t>
  </si>
  <si>
    <t>Número de ejecuciones</t>
  </si>
  <si>
    <t>Población, Instituciones y Empresas del Sector Salud.</t>
  </si>
  <si>
    <t>Coordinación y Seguimiento del Sector Enérgetico.</t>
  </si>
  <si>
    <t>Charlas sobre protección radiológia a personal ocupacionalmente expuesto</t>
  </si>
  <si>
    <t>2937 - PROSPECTIVA ENERGÉTICA DE REPÚBLICA DOMINICANA</t>
  </si>
  <si>
    <t>Insts. del Sector Energético, Inversionistas y Población.</t>
  </si>
  <si>
    <t>ACTUALIZACIÓN DE LA PROSPECTIVA DE DEMANDA Y DE OFERTA DE ENERGÍA.</t>
  </si>
  <si>
    <t>2842 - AUDITORÍAS ENERGÉTICAS</t>
  </si>
  <si>
    <t>Informes de auditorias</t>
  </si>
  <si>
    <t>Instituciones del Sector Público y Empresas Privadas.</t>
  </si>
  <si>
    <t>Analisis de la caracterización del consumo de energía de los equipos de Instituciones /empresas</t>
  </si>
  <si>
    <t>2843 - CAPACITACIÓN EN AHORRO Y EFICIENCIA ENERGÉTICA</t>
  </si>
  <si>
    <t>Estudiantes, Instituciones del SP y Empresas Privadas.</t>
  </si>
  <si>
    <t>Promover en la poblacion el uso racional y eficiente de la energia</t>
  </si>
  <si>
    <t>2844 - AUTORIZACION PARA INCENTIVOS A LAS ENERGÍAS RENOVABLES</t>
  </si>
  <si>
    <t>Autorizaciones entregadas</t>
  </si>
  <si>
    <t>Importadores, Inversionistas, Población y Productores Ele ER</t>
  </si>
  <si>
    <t>Promover los incentivos fiscales para incrementar el uso de sistemas de energía de fuentes renovables.</t>
  </si>
  <si>
    <t>2841 - RESOLUCIONES DE CONCESIONES PARA EL DESARROLLO Y OPERACIÓN DE OBRAS ENERGÉTICAS</t>
  </si>
  <si>
    <t>Resoluciones</t>
  </si>
  <si>
    <t>Inversionistas del Sector Energético.</t>
  </si>
  <si>
    <t>ATENDER CON EFICIENCIA Y EFICACIA LAS SOLICITUDES DE CONCESIÓN PROVISIONAL Y DEFINITIVA PARA EL DESARROLLO DE OBRAS ENERGÉTICAS, CON ÉNFASIS EN LA EXPLOTACIÓN DE FUENTES PRIMARIAS DE ENERGÍA RENOVABLE.</t>
  </si>
  <si>
    <t>2934 - ACTUALIZACIÓN DEL SISTEMA DE INFORMACIÓN ENERGÉTICA NACIONAL (SIEN)</t>
  </si>
  <si>
    <t>Numero de actualizaciones</t>
  </si>
  <si>
    <t>ACTUALIZACIÓN DE LA BASE DE DATOS DONDE SE REGISTRAN LAS INFORMACIONES ESTADÍSTICAS DEL SECTOR ENERGÉTICO NACIONAL.</t>
  </si>
  <si>
    <t>2940 - MARCO NORMATIVO DEL SUBSECTOR HIDROCARBUROS</t>
  </si>
  <si>
    <t>Marco normativo</t>
  </si>
  <si>
    <t>Instituciones del Subsector Hidrocarburos e Inversionistas.</t>
  </si>
  <si>
    <t>Ley Marco de Gas Natural</t>
  </si>
  <si>
    <t>2941 - ELABORACIÓN MARCO NORMATIVO DE EFICIENCIA ENERGÉTICA</t>
  </si>
  <si>
    <t>Ley y/o Reglamento</t>
  </si>
  <si>
    <t>Importadores, Inversionistas, Población, Empresas Pr. y PS.</t>
  </si>
  <si>
    <t>Leyes y/o reglamentos relativos a la Eficiencia Energética a nivel nacional</t>
  </si>
  <si>
    <t>11 - Regulación de la Distribución y Protección al Consumidor del Sector Eléctrico.</t>
  </si>
  <si>
    <t>4744 - DIGITALIZACIÓN DE EXPEDIENTES ANTIGUOS Y PRESENTES</t>
  </si>
  <si>
    <t>Regulación de la Distribución y Protección al Consumidor del Sector Eléctrico.</t>
  </si>
  <si>
    <t>DEPURACIÓN/ DIGITALIZACIÓN EXPEDIENTES PROCESADOS DESDE EL 2001</t>
  </si>
  <si>
    <t>4727 - REMODELACIÓN  GERENCIA DE RR/HH</t>
  </si>
  <si>
    <t>MEJORAR EL ÁREA DE RECURSOS HUMANOS PARA EL MEJOR DESEMPEÑO DE LAS LABORES</t>
  </si>
  <si>
    <t>4753 - READECUACIÓN  SALONES CONFERENCIAS</t>
  </si>
  <si>
    <t>READECUACIÓN DE EQUIPOS DE LOS SALONES DE CONFERENCIAS DEL EDIF. SIE</t>
  </si>
  <si>
    <t>4755 - DATA WAREHOUSE E INTELIGENCIA DE NEGOCIOS</t>
  </si>
  <si>
    <t>PROVEER A LA SIE LA INFRAESTRUCTURA  PARA EL MANEJO DE DATOS Y ESTADÍSTICAS TANTO PARA LA INSTITUCIÓN COMO PARA EL SECTOR(BUSSINES INTELIGENT)</t>
  </si>
  <si>
    <t>4714 - REGLAMENTO INSTALACIONES ELÉCTRICAS PARA EDIFICACIONES INFORMALES O CARENCIADAS</t>
  </si>
  <si>
    <t>Usuarios del servicio eléctrico</t>
  </si>
  <si>
    <t>REGLAMENTO QUE, CONJUNTAMENTE CON EL CÓDIGO ELÉCTRICO NACIONAL (CEN), ESTABLECE LAS CONDICIONES MÍNIMAS DE SEGURIDAD QUE DEBEN CUMPLIR LAS INSTALACIONES ELÉCTRICAS INTERIORES EN EDIFICACIONES INFORMALES O CARENCIADAS; DE CARÁCTER ECONÓMICAS URBANAS, SUB-URBANAS Y RURALES, PARA GARANTIZAR LA SEGURIDAD DE LAS PERSONAS, LA VIDA ANIMAL Y VEGETAL, PRESERVANDO EL MEDIO AMBIENTE EN QUE FUERON CONSTRUIDAS. ADEMÁS DE PREVER Y ELIMINAR LOS RIESGOS DE ORIGEN ELÉCTRICO.</t>
  </si>
  <si>
    <t>4715 - BASE PARA LA AUDITORÍA DE LOS COSTOS VARIABLES DE PRODUCCIÓN DE LAS CENTRALES TÉRMICAS DEL SENI</t>
  </si>
  <si>
    <t>ELABORAR LAS BASES PARA LA EJECUCIÓN DE LOS PROCESOS DE AUDITORÍAS DE LOS COSTOS VARIABLES DE PRODUCCIÓN (CVC Y CVNC), EN CUMPLIMIENTO A LOS REQUERIMIENTOS ESTABLECIDOS EN LA RESOLUCIÓN SIE-057-2015.</t>
  </si>
  <si>
    <t>4726 - COMPRA DE NEUMÁTICOS</t>
  </si>
  <si>
    <t>ADQUISICIÓN DE NEUMÁTICOS PARA LOS VEHÍCULOS</t>
  </si>
  <si>
    <t>4716 - DETERMINACIÓN DE LA MÁXIMA PENETRACIÓN DE GENERACIÓN RENOVABLE EN EL SISTEMA ELÉCTRICO NACIONAL INTERCONECTADO (SENI)</t>
  </si>
  <si>
    <t>DETERMINAR EL NIVEL DE PENETRACIÓN EN EL SENI DE LA GENERACIÓN DE FUENTES DE ENERGÍA RENOVABLE EN EL MEDIANO Y LARGO PLAZOS, DETERMINANDO LAS IMPLICACIONES QUE TENDRÍA PARA EL DESPACHO; ESPECÍFICAMENTE, CÓMO AFECTA LA ESTABILIDAD DEL SISTEMA Y LA RESERVA DISPONIBLE.</t>
  </si>
  <si>
    <t>4719 - ACTUALIZACIÓN E IMPLEMENTACIÓN DEL SISTEMA ÚNICO DE CUENTAS (SUC) E INDICADORES DE DESEMPEÑO PARA EMPRESAS DE DISTRIBUCIÓN Y/O COMERCIALIZACIÓN, SISTEMAS AISLADOS Y EMPRESAS PROPIETARIAS DE REDES DE TRANSMISIÓN</t>
  </si>
  <si>
    <t>Empresas de distribución y/o comercialización, sistemas ais</t>
  </si>
  <si>
    <t>INSTALAR E IMPLEMENTAR EN LA SIE Y EN TODAS LAS EMPRESAS SUJETAS A REGULACIÓN, SEGÚN LA LGE, UN SISTEMA ÚNICO DE CUENTAS QUE APORTE INFORMACIÓN CONTABLE Y FINANCIERA ÚTIL, OPORTUNA Y HOMOGÉNEA SOBRE EL DESEMPEÑO DE ESTAS EMPRESAS, Y QUE FACILITE LA TAREA DE SUPERVISIÓN Y FISCALIZACIÓN DE LAS MISMAS Y, ADEMÁS, SIMPLIFIQUE LAS TAREAS DE REVISIONES TARIFARIAS Y/O EN LA APROBACIÓN DE CARGOS TARIFARIOS REGULADOS.</t>
  </si>
  <si>
    <t>4722 - MEJORA IMAGEN  DE EMPLEADOS</t>
  </si>
  <si>
    <t>PROVEER A LAS SECRETARIAS Y ASISTENTES NUEVOS UNIFORMES</t>
  </si>
  <si>
    <t>4718 - REGLAMENTO DE COMERCIALIZACIÓN</t>
  </si>
  <si>
    <t>ELABORAR, REUNIENDO DE UNA MANERA LÓGICA Y SECUENCIAL, TODOS LOS ARTICULADOS QUE NORMAN EL EJERCICIO DE LA ACTIVIDAD DE COMERCIALIZACIÓN DE LA ENERGÍA ELÉCTRICA, CONTENIDA EN LA LEY 125-01 Y SUS MODIFICACIONES, Y EN EL REGLAMENTO DE APLICACIÓN DE LA MISMA Y SUS MODIFICACIONES. DE ESTA FORMA SE CONTARÁ CON UN REGLAMENTO QUE CONTENDRÁ, EN UN SOLO DOCUMENTO Y DE MANERA ORDENADA, TODOS LOS DISPOSITIVOS QUE REGULAN LA ACTIVIDAD DE COMERCIALIZACIÓN DE ELECTRICIDAD.</t>
  </si>
  <si>
    <t>4730 - GASTOS DE COMBUSTIBLES Y LUBRICANTES</t>
  </si>
  <si>
    <t>GASTOS DE COMBUSTIBLES Y LUBRICANTES</t>
  </si>
  <si>
    <t>4734 - EFICIENTIZAR EL SOPORTE EN EL MANTENIMIENTO  DE INFRAESTRUCTURA DE LAS OFICINAS SIE  A NIVEL NACIONAL</t>
  </si>
  <si>
    <t>MEJORA EN LOS SERVICIOS DE MANTENIMIENTO DE INFRAESTRUCTURA  CON LA AMPLIACIÓN Y RENOVACIÓN DE LA FLOTA VEHICULAR DE LA INSTITUCIÓN</t>
  </si>
  <si>
    <t>4741 - PUBLICACIONES DE RESOLUCIONES, AVISOS E INVERSIONES EN MEDIOS</t>
  </si>
  <si>
    <t>VERIFICAR QUE LAS EDE'S CUMPLAN CON LO ESTABLECIDO EN LOS ARTÍCULOS DE LA LGE, DEL RLGE Y RESOLUCIONES EMITIDAS. (FISCALIZAR: CUMPLIMIENTO INTERRUPCIONES Y MANTENIMIENTOS PROGRAMADOS, TRAMITACION DE APROBACION DE PLANOS Y SOLICITUDES DE INTERCONEXION, ELABORACION DE CERTIFICACIONES, ENTRE OTRAS ACTIVIDADES).</t>
  </si>
  <si>
    <t>4761 - CONTINUIDAD DE OPERACIONES HELP DESK</t>
  </si>
  <si>
    <t>RESPALDO HERRAMIENTAS INFORMÁTICAS PARA SOPORTE CON MAYOR CALIDAD</t>
  </si>
  <si>
    <t>4760 - READECUACIÓN ESTRUCTURA DE RED</t>
  </si>
  <si>
    <t>EXPANSIÓN, CERTIFICACIÓN Y MEJORA DE REDES SIE</t>
  </si>
  <si>
    <t>4745 - INCREMENTO CAPACIDAD OPERATIVA DIRECCIÓN LEGAL</t>
  </si>
  <si>
    <t>EFICIENTIZAR LAS UNIDADES DE AUTORIZACIONES, REGULACIÓN Y COMPRAS DE LA DLEGAL</t>
  </si>
  <si>
    <t>4750 - POTENCIAR SERVICIO DE TELEFONIA</t>
  </si>
  <si>
    <t>POTENCIAR LAS HERRAMIENTAS ACTUALES, ASÍ COMO INCORPORAR LOS HARDWARE NECESARIOS QUE SOPORTEN LOS PROYECTOS Y LA AUTOMATIZACIÓN DE LA ORGANIZACIÓN A TRAVÉS DE COMPRAS MENORES</t>
  </si>
  <si>
    <t>4754 - SERVICIOS DE MANTENIMIENTO DE TICS</t>
  </si>
  <si>
    <t>ASEGURAR EL FUNCIONAMIENTO DEL SERVICIO EN CONDICIONES NORMALES A TRAVÉS DE LOS PROCESOS DE MANTENIMIENTO</t>
  </si>
  <si>
    <t>4752 - IMPLEMENTACIÓN DE INFRAESTRUCTURA VDI</t>
  </si>
  <si>
    <t>HABILITAR FUNCIONALIDADES DE REMOTE DESKTOP SERVICES OFRECIENDO INTERFACES BASADAS EN SESIONES Y HOST DE VIRTUALIZACIÓN</t>
  </si>
  <si>
    <t>4756 - IMPLEMENTACIÓN ITIL</t>
  </si>
  <si>
    <t>INCORPORAR A LA SIE LAS MEJORES PRÁCTICAS A NIVEL TECNOLÓGICO QUE FORTALEZCAN A LA INSTITUCIÓN EN SER DE CLASE MUNDIAL</t>
  </si>
  <si>
    <t>4757 - SISTEMATIZACIÓN DE ARCHIVO Y DOC. FÍSICOS</t>
  </si>
  <si>
    <t>CREAR SISTEMA PARA MANEJO DE LOS DOCUMENTOS FÍSICOS QUE GENERAN LAS ÁREAS Y LOS CLIENTES EXTERNOS DE LA INSTITUCIÓN.</t>
  </si>
  <si>
    <t>4758 - MICROSOFT ENTERPRISE AGREEMENT (CONTRATO EA)</t>
  </si>
  <si>
    <t>PROGRAMA DE LICENCIAMIENTO POR VOLUMEN PARA MÁS DE 250 USUARIOS (PAQUETE LICENCIAS), BRINDA SERVICIO EN LAS NUBES Y LICENCIAMIENTO DE SOFTWARE BAJO EL ACUERDO</t>
  </si>
  <si>
    <t>4728 - BONOS E INCENTIVOS</t>
  </si>
  <si>
    <t>BENEFICIOS OFRECIDOS POR LA INSTITUCION DE ACUERDO A LA TEMPORADA DEL AÑO/ BONO MADRES (MAYO) BONO ESCOLAR (JULIO) Y OTROS</t>
  </si>
  <si>
    <t>4731 - ENCUESTA DE CLIMA ORGANIZACIONAL SIE 2017</t>
  </si>
  <si>
    <t>CUESTIONARIO PARA RECOPILAR, ANALIZAR Y REVISAR DE FORMA SISTEMÁTICA EL CLIMA ORGANIZACIONAL EN LA SIE</t>
  </si>
  <si>
    <t>4732 - SOCIALIZACIÓN DE LA MISIÓN, VISIÓN Y VALORES</t>
  </si>
  <si>
    <t>INICIATIVAS ORIENTADAS A ASEGURAR QUE LOS EMPLEADOS DE LA INSTITUCIÓN SE SIENTAN IDENTIFICADOS CON LA MISIÓN, VISIÓN Y LOS VALORES DE LA SIE</t>
  </si>
  <si>
    <t>4738 - AUTOMATIZACIÓN DE PROCESOS JUDICIALES</t>
  </si>
  <si>
    <t>ADQUISICIÓN DE SOFTWARE PARA CONTROL Y SEGUIMIENTO DE EXPEDIENTES</t>
  </si>
  <si>
    <t>4749 - RESPALDO DE DATA (BACKUP) HARDWARE</t>
  </si>
  <si>
    <t>GARANTIZAR EL RESPALDO DE LA DATA MANEJADA A TRAVÉS DE HARDWARE DE BACKUP</t>
  </si>
  <si>
    <t>4751 - PLATAFORMA SMART BUILDINGS(EDIFICIO INTELIGENTE)</t>
  </si>
  <si>
    <t>INSTALACIÓN DE EQUIPOS E IMPLEMENTACIÓN DE SOFTWARES REQUERIDOS PARA LA PUESTA EN MARCHA DE LA PLATAFORMA DE SMART BUILDINGS</t>
  </si>
  <si>
    <t>3318 - GESTIÓN DE MEJORA DE LA CALIDAD DE LAS DECISIONES</t>
  </si>
  <si>
    <t>Porcentaje de mejora</t>
  </si>
  <si>
    <t>Este producto beneficia a toda la población</t>
  </si>
  <si>
    <t>DOCUMENTO EN RESPUESTA A LAS RECLAMACIONES INTERPUESTAS POR LOS USUARIOS DEL SERVICIO DE ENERGÍA ELÉCTRICA</t>
  </si>
  <si>
    <t>4711 - REGLAMENTO GENERACIÓN DISTRIBUIDA</t>
  </si>
  <si>
    <t>ELABORACIÓN DEL REGLAMENTO DE GENERACIÓN DISTRIBUIDA PARA PROPICIAR LA PARTICIPACIÓN DE LAS TECNOLOGÍAS RELACIONADAS CON LAS ENERGÍAS RENOVABLES PARA DISMINUIR LA DEPENDENCIA DE COMBUSTIBLES IMPORTADOS Y  ALCANZAR LA META DEFINIDA EN LA LEY DE ESTRATEGIA NACIONAL DE DESARROLLO PARA LA PARTICIPACIÓN DE LAS ENERGÍAS RENOVABLES.</t>
  </si>
  <si>
    <t>4717 - REGLAMENTO DE DISTRIBUCIÓN</t>
  </si>
  <si>
    <t>ELABORAR, REUNIENDO DE UNA MANERA LÓGICA Y SECUENCIAL, TODOS LOS ARTICULADOS QUE NORMAN EL EJERCICIO DE LA ACTIVIDAD DE DISTRIBUCIÓN DE LA ENERGÍA ELÉCTRICA, CONTENIDA EN LA LEY 125-01 Y SUS MODIFICACIONES, Y EN EL REGLAMENTO DE APLICACIÓN DE LA MISMA Y SUS MODIFICACIONES. DE ESTA FORMA SE CONTARÁ CON UN REGLAMENTO QUE CONTENDRÁ, EN UN SOLO DOCUMENTO Y DE MANERA ORDENADA, TODOS LOS DISPOSITIVOS QUE REGULAN LA ACTIVIDAD DE DISTRIBUCIÓN DE ELECTRICIDAD.</t>
  </si>
  <si>
    <t>4723 - ESTUDIO TARIFARIO COMPLEMENTARIO AL DE DETERMINACIÓN DE LA TARIFA TÉCNICA PARA LAS EMPRESAS DISTRIBUIDORAS</t>
  </si>
  <si>
    <t>EL PROYECTO TIENE LOS SIGUIENTES OBJETIVOS: 1) FACILITAR LA IMPLEMENTACIÓN GRADUAL DE DICHAS TARIFAS Y DE LAS NORMAS TÉCNICAS DE CALIDAD, MEDIANTE LA FOCALIZACIÓN DEL SUBSIDIO A LOS USUARIOS DE MENORES INGRESOS Y EL DESMONTE DE LOS SUBSIDIOS CRUZADOS; 2) IDENTIFICAR MEDIDAS PARA MITIGAR LOS POSIBLES IMPACTOS NEGATIVOS DE LA TRANSICIÓN; 3) EVALUAR LAS IMPLICACIONES ECONÓMICAS Y SOCIALES DE IMPLEMENTAR LAS NORMAS DE CALIDAD JUNTO CON UN RÉGIMEN TARIFARIO TÉCNICO EN LAS EMPRESAS DISTRIBUIDORAS Y PROPONER UN PROGRAMA SOCIAL DE SUBSIDIOS A LOS CLIENTES DE MENORES INGRESOS Y DE DESMONTE DE LOS SUBSIDIOS CRUZADOS; 4) ESTABLECER LA CANTIDAD DE ELECTRICIDAD QUE SE DEBE SUBSIDIAR A LAS FAMILIAS DE MENORES INGRESOS PARA VIVIR CON DIGNIDAD O ¨ENERGÍA ELÉCTRICA DE SUBSISTENCIA¨; Y, 5) RECOMENDAR MEDIDAS DE MITIGACIÓN Y DE APLICACIÓN GRADUAL DE LAS NORMAS TÉCNICAS Y DE LOS DIFERENTES CARGOS TARIFARIOS, DURANTE UN PERIODO DE TIEMPO QUE PERMITA LA RECUPERACIÓN FINANCIERA DE LAS EMPRESAS DISTRIBUIDORAS, SIN OCASIONAR PRESIONES SOCIALES SIGNIFICATIVAS.</t>
  </si>
  <si>
    <t>4746 - GESTIÓN ADMINISTRATIVA FINANCIERA</t>
  </si>
  <si>
    <t>INCLUYE LA GESTIÓN DE TODOS LOS GASTOS ADMINISTRATIVOS, VIATICOS, MATERIALES GASTABLES, ETC</t>
  </si>
  <si>
    <t>4747 - IMPLEMENTACION SYSTEM CENTER SUITE</t>
  </si>
  <si>
    <t>IMPLEMENTACIÓN SYSTEM CENTER SUITE CONTENIENDO: SERVICE MANAGER, DATA PROTECTION, ORCHESTRATOR, APP CONTROLLER, VIRTUAL MACHINE MANAGER</t>
  </si>
  <si>
    <t>4743 - PROCESO DE FISCALIZACION DE CALIDAD DEL SERVICIO TECNICO</t>
  </si>
  <si>
    <t>Porcentahe</t>
  </si>
  <si>
    <t>4759 - HABILITACIÓN DE EQUIPOS</t>
  </si>
  <si>
    <t>MEJORA DE SERVICIOS INFORMÁTICOS (HARDWARE)</t>
  </si>
  <si>
    <t>4729 - RENDICION DE CUENTAS SIE</t>
  </si>
  <si>
    <t>REUNIONES SEMESTRALES DE RETROALIMENTACIÓN CON TODAS LAS DIRECCIONES DE LA INSTITUCIÓN PARA MOSTRAR LOS AVANCES DEL PLAN OPERATIVO ANUAL (POA)</t>
  </si>
  <si>
    <t>3288 - ESTUDIO PARA DETERMINACIÓN TASA VALOR AGREGADO DE TRANSMISIÓN (VAT)</t>
  </si>
  <si>
    <t>Cantidad de estudios</t>
  </si>
  <si>
    <t>DEFINE EL MONTO DEL PEAJE DE TRANSMISIÓN</t>
  </si>
  <si>
    <t>3291 - NORMAS PARA DISEÑO Y CONSTRUCCIÓN DE REDES ELÉCTRICAS DE DISTRIBUCIÓN SOTERRADAS (MT A BT)</t>
  </si>
  <si>
    <t>Cantidad de normas</t>
  </si>
  <si>
    <t>ESTABLECEN LAS CONSIDERACIONES A TENER EN CUENTA EN EL DISEÑO Y CONSTRUCCIÓN OBRAS REDES DISTRIBUCIÓN SOTERRADA (MT, BT), DIBUJOS TÍPICOS QUE REPRESENTAN C/U DE SUS ESTRUCTURAS; Y AGRUPAN LOS MATERIALES UTILIZADOS, CON SUS ESPECIFICACIONES Y FICHAS TÉCNICAS DE DATOS GARANTIZADOS.</t>
  </si>
  <si>
    <t>3285 - SERVICIOS BIBLIOTECARIOS  DL</t>
  </si>
  <si>
    <t>ADQUISICIÓN DE MATERIAL BIBLIOGRÁFICO PARA CONFORMACIÓN BIBLIOTECA FISICA</t>
  </si>
  <si>
    <t>3292 - NORMAS DISEÑO Y CONSTRUCCIÓN DE CENTROS DE TRANSFORMACIÓN DE CONSUMO EN DISTRIBUCIÓN (MT A BT)</t>
  </si>
  <si>
    <t>Normas</t>
  </si>
  <si>
    <t>DESCRIPCIÓN DE LOS PROCEDIMIENTOS ESTÁNDAR RECONOCIDOS PARA EL DISEÑO Y CONSTRUCCIÓN DE SUBESTACIONES DE MEDIA TENSIÓN.</t>
  </si>
  <si>
    <t>3314 - REGLAMENTO DE ALUMBRADO PÚBLICO</t>
  </si>
  <si>
    <t>Reglamento</t>
  </si>
  <si>
    <t>ESTABLECE LAS NORMAS TÉCNICAS RELACIONADAS CON EL DISÑO, INSTALACIÓN Y MANTENIMIENTO DE LOS SISTEMAS DE ALUMBRADO PÚBLICO.</t>
  </si>
  <si>
    <t>3317 - PROYECTO DE MANEJO EFECTIVO DE LAS  RECLAMACIONES</t>
  </si>
  <si>
    <t>Reclamaciones</t>
  </si>
  <si>
    <t>INCIATIVAS ORIENTADAS A MEJORAR EL PROCESO DE RECLAMACIONES</t>
  </si>
  <si>
    <t>3319 - PROYECTO PARA OPTIMIZAR PLAZO DE RESPUESTA A REQUERIMIENTO DE PEGASE Y LAS EDES</t>
  </si>
  <si>
    <t>Análisis</t>
  </si>
  <si>
    <t>ANALISIS REQUERIMIENTOS PARA ESTABLECER PLAZO DE RESPUESTA</t>
  </si>
  <si>
    <t>4721 - CONSULTORÍA FIRMA MVM INGENIERÍA DE SOFTWARE</t>
  </si>
  <si>
    <t>DESARROLLAR UN TRATAMIENTO Y CONSOLIDACIÓN DE INFORMACIÓN DEL MEM A TRAVÉS DEL DISEÑO E IMPLEMENTACIÓN DE UNSOFTWARE PARA: CAPTURA, ALMACENAMIENTO, CUSTODIA, USO Y DIVULGACIÓN DE LA INFORMACIÓN.</t>
  </si>
  <si>
    <t>4724 - PROYECTO DE CARNETIZACIÓN  EMPLEADOS  SIE</t>
  </si>
  <si>
    <t>PROVEER AL PERSONAL DE LA IDENTIFICACION NECESARIA PARA EL INGRESO Y PERMANENCIA DENTRO DE LAS INSTALACIONES DE LA SIE</t>
  </si>
  <si>
    <t>4735 - DECISIONES RESUELTAS EN PLAZO</t>
  </si>
  <si>
    <t>COMERCIAL CON VISITA 20 DIAS _x000D_
COMERCIAL SIN VISITAS 10 DIAS</t>
  </si>
  <si>
    <t>4712 - IMPLEMENTACIÓN DE REGLAMENTO DE EXPEDICIÓN Y FISCALIZACIÓN DE LICENCIAS PARA TÉCNICOS ELECTRICISTAS</t>
  </si>
  <si>
    <t>PROCESAR LAS SOLICITUDES, EXPEDICIÓN Y CONTROL DE LAS LICENCIAS PARA TÉCNICOS ELECTRICISTAS O AUXILIARES, A TRAVÉS DE UNA UNIDAD DE EXPEDICIÓN Y CONTROL DE LICENCIAS PARA TÉCNICOS ELECTRICISTAS". ASÍ MISMO, FISCALIZAR EL EJERCICIO DE LOS TITULARES DE LICENCIAS SIE PARA TÉCNICOS, INVESTIGAR Y SANCIONAR  INFRACCIONES O INCUMPLIMIENTOS A LA LGE, EL RLGE Y DEMÁS NORMAS RELACIONADAS.</t>
  </si>
  <si>
    <t>4713 - REGLAMENTO CALIDAD DEL PRODUCTO TÉCNICO DEL SERVICIO PÚBLICO DE DISTRIBUCIÓN DE ELECTRCIDAD</t>
  </si>
  <si>
    <t>ESTABLECE: A) LOS ESTÁNDARES DE CALIDAD DE SERVICIO TÉCNICO QUE DEBERÁN CUMPLIR LAS EMPRESAS DISTRIBUIDORAS; B) LAS COMPENSACIONES QUE PERCIBIRÁN LOS USUARIOS O CONSUMIDORES FINALES POR LA VIOLACIÓN A LOS ESTÁNDARES QUE SE ESTABLEZCAN; C) LA METODOLOGÍA DE CÁLCULO Y FORMA DE APLICACIÓN DE ESAS COMPENSACIONES; Y, D) LA GESTIÓN DE DATOS Y PROCEDIMIENTOS DE REMISIÓN DE INFORMACIÓN DE LAS EDES A LA SIE, PARA SEGUIMIENTO Y CONTROL DE LOS INDICADORES ESTABLECIDOS.</t>
  </si>
  <si>
    <t>11 - Control y Mejoramiento de la Producción de Tabaco</t>
  </si>
  <si>
    <t>2083 - PRODUCCIÓN DE TABACO</t>
  </si>
  <si>
    <t>Quintales cosechados</t>
  </si>
  <si>
    <t>Productores tabacaleros</t>
  </si>
  <si>
    <t>Control y Mejoramiento de la Producción de Tabaco</t>
  </si>
  <si>
    <t>PRODUCIÓN DE TABACO</t>
  </si>
  <si>
    <t>2087 - FERTILIZANTES PARA COSECHEROS</t>
  </si>
  <si>
    <t>FERTILIZANTES PARA COSECHEROS</t>
  </si>
  <si>
    <t>2089 - INSECTICIDAS PARA COSECHEROS</t>
  </si>
  <si>
    <t>INSECTICIDAS PARA COSECHEROS</t>
  </si>
  <si>
    <t>2090 - BACTERICIDAS PARA COSECHEROS</t>
  </si>
  <si>
    <t>BACTERICIDAS PARA COSECHEROS</t>
  </si>
  <si>
    <t>2094 - CONSTRUCCIÓN Y RECONSTRUCCIÓN DE RANCHOS</t>
  </si>
  <si>
    <t>CONSTRUCCIÓN Y RECONSTRUCCIÓN DE RANCHOS</t>
  </si>
  <si>
    <t>2084 - PREPARACIÓN DE TIERRAS</t>
  </si>
  <si>
    <t>PREPARACIÓN DE TIERRAS</t>
  </si>
  <si>
    <t>2059 - TAREAS DE TIERRAS SEMBRADAS</t>
  </si>
  <si>
    <t>Cantidad de tareas sembadas</t>
  </si>
  <si>
    <t>TAREAS DE TIERRAS SEMBRADAS</t>
  </si>
  <si>
    <t>2091 - ADHERENTES PARA COSECHEROS</t>
  </si>
  <si>
    <t>ADHERENTES PARA COSECHEROS</t>
  </si>
  <si>
    <t>2085 - PRODUCCIÓN DE PLANTULAS</t>
  </si>
  <si>
    <t>PRODUCCIÓN DE PLANTULAS</t>
  </si>
  <si>
    <t>2088 - FUNGICIDAS PARA COSECHEROS</t>
  </si>
  <si>
    <t>Kilos de Fungisidas</t>
  </si>
  <si>
    <t>FUNGICIDAS PARA COSECHEROS</t>
  </si>
  <si>
    <t>2092 - BOMBAS MOCHILAS PARA COSECHEROS</t>
  </si>
  <si>
    <t>BOMBAS MOCHILAS PARA COSECHEROS</t>
  </si>
  <si>
    <t>2093 - TRAJES PROTECTORES PARA COSECHEROS</t>
  </si>
  <si>
    <t>TRAJES PROTECTORES PARA COSECHEROS</t>
  </si>
  <si>
    <t>5142</t>
  </si>
  <si>
    <t>5142 - FONDO PATRIMONIAL DE LAS EMPRESAS REFORMADAS</t>
  </si>
  <si>
    <t>01 - FONDO PATRIMONIAL DE EMPRESAS REFORMADAS</t>
  </si>
  <si>
    <t>11 - Supervisión y Administración del Patrimonio De Las Empresas.</t>
  </si>
  <si>
    <t>4910 - Construcción de 23 viviendas en diferentes Sectores de la provincia de San Cristobal</t>
  </si>
  <si>
    <t>Viviendas construidas</t>
  </si>
  <si>
    <t>Moradores de los diferentes sectores de la provincia de San</t>
  </si>
  <si>
    <t>Supervisión y Administración del Patrimonio De Las Empresas.</t>
  </si>
  <si>
    <t>Construcción de 23 viviendas en diferentes Sectores de la provincia de San Cristobal</t>
  </si>
  <si>
    <t>4912 - Construcción de 50 viviendas en diferentes Sectores de la provincia de San Juan de la Maguana</t>
  </si>
  <si>
    <t>Construcción de 50 viviendas en diferentes Sectores de la provincia de San Juan de la Maguana</t>
  </si>
  <si>
    <t>4935 - Construcción de un centro médico en la localidad de Mamachen, Santiago de los Caballeros</t>
  </si>
  <si>
    <t>Centro médico</t>
  </si>
  <si>
    <t>Moradores de los diferentes sectores  cercanos a Mamachen, S</t>
  </si>
  <si>
    <t>Construcción de un centro médico en la localidad de Mamachen, Santiago de los Caballeros</t>
  </si>
  <si>
    <t>4937 - Construcción de una panadería en la ciudad de Santiago de los Caballeros.</t>
  </si>
  <si>
    <t>Panaderia</t>
  </si>
  <si>
    <t>Moradores de los diferentes sectores de la provincia de Stgo</t>
  </si>
  <si>
    <t>Construcción de una panadería en la ciudad de Santiago de los Caballeros.</t>
  </si>
  <si>
    <t>4942 - Construcción de una panadería en el  distrito municipal Sabana Larga , ciudad de Elias Piña.</t>
  </si>
  <si>
    <t>Moradores municipio Sabana Larga, prov. Elias Piña</t>
  </si>
  <si>
    <t>Construcción de una panadería en el  distrito municipal Sabana Larga , ciudad de Elias Piña.</t>
  </si>
  <si>
    <t>4945 - Construcción de las instalaciones para producción de queso, leche, carne y mantequilla de cabra, provincia Bahoruco</t>
  </si>
  <si>
    <t>Nave industrial</t>
  </si>
  <si>
    <t>Moradores de los diferentes sectores de la provincia de Baho</t>
  </si>
  <si>
    <t>Construcción de las instalaciones para producción de queso, leche, carne y mantequilla de cabra, provincia Bahoruco</t>
  </si>
  <si>
    <t>4946 - Construcción Parroquia Nuestra Señora Sagrado Corazón, CONANI, Provincia Santiago de los Caballeros</t>
  </si>
  <si>
    <t>Parroquia</t>
  </si>
  <si>
    <t>Moradores, cristianos y fieles del   sector Conani, provinci</t>
  </si>
  <si>
    <t>Construcción Parroquia Nuestra Señora Sagrado Corazón, CONANI, Provincia Santiago de los Caballeros</t>
  </si>
  <si>
    <t>4932 - Construcción de un Play para deportes, en la localidad de Sabaneta, Santiago.</t>
  </si>
  <si>
    <t>Play deportivo</t>
  </si>
  <si>
    <t>Construcción de un Play para deportes, en la localidad de Sabaneta, Santiago.</t>
  </si>
  <si>
    <t>4943 - Construcción de una panadería en el barrio 27 de Febrero, Santo Domingo.</t>
  </si>
  <si>
    <t>Moradores del  sector 27 de Febrero, Santo Domingo.</t>
  </si>
  <si>
    <t>Construcción de una panadería en el barrio 27 de Febrero, Santo Domingo.</t>
  </si>
  <si>
    <t>4944 - Construcción de una Nave Textil en el barrio 27 de Febrero, Santo Domingo.</t>
  </si>
  <si>
    <t>Nave textil</t>
  </si>
  <si>
    <t>Moradores de los diferentes sectores provincia de Sant Dgo.</t>
  </si>
  <si>
    <t>Construcción de una Nave Textil en el barrio 27 de Febrero, Santo Domingo.</t>
  </si>
  <si>
    <t>4934 - Remozamiento del Club atlético y deportivo de Mambuiche, Santiago de los Caballeros</t>
  </si>
  <si>
    <t>Remozamiento</t>
  </si>
  <si>
    <t>Jóvenes y ciudadanos deportistas de la localidad Mambuiche,</t>
  </si>
  <si>
    <t>Remozamiento del Club atlético y deportivo de Mambuiche, Santiago de los Caballeros</t>
  </si>
  <si>
    <t>4936 - Construcción de una cancha de baloncesto en la ciudad de Moca.</t>
  </si>
  <si>
    <t>Cancha deportiva</t>
  </si>
  <si>
    <t>Jóvenes y ciudadanos deportistas de la ciudad de Moca.</t>
  </si>
  <si>
    <t>Construcción de una cancha de baloncesto en la ciudad de Moca.</t>
  </si>
  <si>
    <t>4938 - Construcción de una panadería en la ciudad de San Juan de la Maguana.</t>
  </si>
  <si>
    <t>Moradores de los diferentes sectores prov de San Cristobal</t>
  </si>
  <si>
    <t>Construcción de una panadería en la ciudad de San Juan de la Maguana.</t>
  </si>
  <si>
    <t>4931 - Construcción de 20 viviendas en diferentes Sectores de la provincia de Santo Domingo</t>
  </si>
  <si>
    <t>Moradores de los diferentes sectores de la provincia de SD</t>
  </si>
  <si>
    <t>Construcción de 20 viviendas en diferentes Sectores de la provincia de Santo Domingo</t>
  </si>
  <si>
    <t>4939 - Construcción de una panadería en el munic. Guayaval, la ciudad de Azua</t>
  </si>
  <si>
    <t>Moradores del sector Guayaval, provincia de Azua</t>
  </si>
  <si>
    <t>Construcción de una panadería en el munic. Guayaval, la ciudad de Azua</t>
  </si>
  <si>
    <t>4940 - Construcción de una industria procesadora de granos en la ciudad de Azua.</t>
  </si>
  <si>
    <t>Procesadora de granos</t>
  </si>
  <si>
    <t>Moradores de los diferentes sectores de la provincia de Azua</t>
  </si>
  <si>
    <t>Construcción de una industria procesadora de granos en la ciudad de Azua.</t>
  </si>
  <si>
    <t>4911 - Construcción de 50 viviendas en diferentes Sectores de la provincia de Santiago</t>
  </si>
  <si>
    <t>Moradores de los diferentes sectores de la provincia de Sant</t>
  </si>
  <si>
    <t>Construcción de 50 viviendas en diferentes Sectores de la provincia de Santiago</t>
  </si>
  <si>
    <t>4913 - Construcción de 30 viviendas en diferentes Sectores de la provincia de Elias Piña</t>
  </si>
  <si>
    <t>Moradores de los diferentes sectores de la provincia de Elia</t>
  </si>
  <si>
    <t>Construcción de 30 viviendas en diferentes Sectores de la provincia de Elias Piña</t>
  </si>
  <si>
    <t>11 - Fomento, Apoyo al Desarrollo Rural, Adquisición y Distribución de Esp.</t>
  </si>
  <si>
    <t>3187 - EVALUACIÓN Y VERIFICACIÓN DE PROYECTOS AGRÍCOLAS FORMULADOS</t>
  </si>
  <si>
    <t>Proyectos</t>
  </si>
  <si>
    <t>Productores Agropecuarios</t>
  </si>
  <si>
    <t>Fomento, Apoyo al Desarrollo Rural, Adquisición y Distribución de Esp.</t>
  </si>
  <si>
    <t>VERIFICAR LA VIABILIDAD TÉCNICO-ECONÓMICA DE PROYECTOS AGRÍCOLAS</t>
  </si>
  <si>
    <t>3188 - ELABORACIÓN DE ESTUDIOS DE IMPACTO SOCIO-ECONÓMICO DE PROYECTOS AGROPECUARIOS A NIVEL NACIONAL</t>
  </si>
  <si>
    <t>Estudios</t>
  </si>
  <si>
    <t>MEDIR EL EFECTO DE LOS PROYECTOS POR MEDIO DE INDICADORES SOCIO-ECONÓMICOS</t>
  </si>
  <si>
    <t>3190 - ANÁLISIS Y ASESORÍA DE PROCESOS LEGALES Y CONTRATOS DE FINANCIAMIENTOS A PRODUCTORES</t>
  </si>
  <si>
    <t>Informes de asesorías otorgadas</t>
  </si>
  <si>
    <t>Instituciones y Asociaciones Agropecuarias</t>
  </si>
  <si>
    <t>ANÁLISIS DE INFORMACIÓN JURÍDICA CONTRATOS Y OTROS PROCESOS JURÍDICOS.</t>
  </si>
  <si>
    <t>3191 - PRE-AUDITORÍA Y FISCALIZACIÓN DE EXPEDIENTES CON PROYECTOS</t>
  </si>
  <si>
    <t>Expedientes pre-auditados</t>
  </si>
  <si>
    <t>VERIFICAR QUE LAS NORMAS Y PROCEDIMIENTOS ESTABLECIDOS POR LA CONTRALORÍA GENERAL DE LA REPUBLICA, SE APLIQUEN CORRECTAMENTE.</t>
  </si>
  <si>
    <t>3189 - ESTUDIOS AGROECONÓMICOS DE CULTIVOS</t>
  </si>
  <si>
    <t>ANÁLISIS DE VARIABLES Y/O PARÁMETROS  SOBRE RENTABILIDAD, PRECIOS Y OTROS FACTORES.</t>
  </si>
  <si>
    <t>3192 - ORGANIZACIÓN Y ENTREGA DE MÓDULOS PECUARIOS A FAMILIAS RURALES DE ESCASOS RECURSOS</t>
  </si>
  <si>
    <t>Familias Rurales</t>
  </si>
  <si>
    <t>Familiares Rurales</t>
  </si>
  <si>
    <t>ENTREGA DE POLLITAS PONEDORAS Y OTROS ANIMALES</t>
  </si>
  <si>
    <t>5145 - SUPERINTENDENCIA DE VALORES</t>
  </si>
  <si>
    <t>01 - SUPERINTENDENCIA DE VALORES</t>
  </si>
  <si>
    <t>11 - Regularizacion y Fizcalizacion del Mercado de Valores</t>
  </si>
  <si>
    <t>5162 - Certificación de los corredores de valores</t>
  </si>
  <si>
    <t>Examen mensual</t>
  </si>
  <si>
    <t>Sociedad</t>
  </si>
  <si>
    <t>Regularización y Fizcalización del Mercado de Valores</t>
  </si>
  <si>
    <t>Certificación de los corredores de valores</t>
  </si>
  <si>
    <t>5164 - Supervisión de los puestos de bolsa</t>
  </si>
  <si>
    <t>Estados financieros</t>
  </si>
  <si>
    <t>Participantes inscritos en la Superintendencia</t>
  </si>
  <si>
    <t>Supervisión de los puestos de bolsa</t>
  </si>
  <si>
    <t>5166 - Educación sobre el mercado de valores</t>
  </si>
  <si>
    <t>Programas impartidos</t>
  </si>
  <si>
    <t>Educación sobre el mercado de valores</t>
  </si>
  <si>
    <t>01 - CONSEJO NACIONAL DE ZONAS FRANCAS</t>
  </si>
  <si>
    <t>11 - Promoción y Desarrollo de Zonas Francas</t>
  </si>
  <si>
    <t>3514 - ASISTENCIA, EVALUACIÓN Y TRAMITACIÓN A LOS INVERSIONISTAS  DEL SECTOR DE Z.FRANCAS DE LA REP. DOMINICANA</t>
  </si>
  <si>
    <t>Asistencia a Empresas de Zonas Francas  (Unid.)</t>
  </si>
  <si>
    <t>Inversionistas de Zonas Francas nacionales e internacionale</t>
  </si>
  <si>
    <t>Promoción y Desarrollo de Zonas Francas</t>
  </si>
  <si>
    <t>EVALUACIÓN, DEPURACIÓON Y TRAMITACION DE DOCUMENTOS DE LOS POSIBLES INVERSIONISTAS NACIONALES E INTERNACIONES QUE SE VAN A INSTALAR EN EL PAIS</t>
  </si>
  <si>
    <t>3925 - PARTICIPACIÓN EN NEGOCIACIONES COMERCIALES Y ASUNTOS LEGALES RELACIONADOS AL SECTOR DE ZONAS FRANCAS</t>
  </si>
  <si>
    <t>Cantidad de Negociaciones comerciales realizadas</t>
  </si>
  <si>
    <t>REPRESENTAR EL CNZFE EN LAS DISTINTAS NEGOCIACIONES  COMERCIALES REALIZADAS</t>
  </si>
  <si>
    <t>3513 - PROMOCIÓN DEL SECTOR DE ZONAS FRANCAS EN FERIAS, FOROS, MISIONES Y EVENTOS NACIONALES E INTERNACIONALES</t>
  </si>
  <si>
    <t>Ferias, Foros, Misiones y Eventos (Unid.) realizados</t>
  </si>
  <si>
    <t>Empresas de Zonas Francas</t>
  </si>
  <si>
    <t>REPRESENTAR Y PROMOCIONAR EL SECTOR DE ZONAS FRANCAS DE REPUBLICA DOMINICANA NACIONAL E INTERNACIONALMENTE</t>
  </si>
  <si>
    <t>3515 - INFORME ESTADISTICO DEL SECTOR DE ZONAS FRANCAS</t>
  </si>
  <si>
    <t>Informes Estadísticos elaborados</t>
  </si>
  <si>
    <t>CAPTACIÓN Y RECOPILACIÓN DE INFORMACIONES DIRECTAMENTE DE TODAS Y CADA UNA DE LAS ZONAS FRANCAS INSTALADAS EN EL PAIS, PARA REALIZAR EL INFORME ESTADISTICO DEL SECTOR DE ZONAS FRANCAS</t>
  </si>
  <si>
    <t>14 - Protección de los Derechos de los Niños, Niñas y Adolescentes</t>
  </si>
  <si>
    <t>3492 - Normas y protocolos de política pública en NNA elaborado</t>
  </si>
  <si>
    <t>Número de normas y protocolos que se elaboraran</t>
  </si>
  <si>
    <t>Protección de los Derechos de los Niños, Niñas y Adolescentes</t>
  </si>
  <si>
    <t>POLÍTICAS, SON UN CONJUNTO DE NORMAS, ACCIONES, DISPOSICIONES, PROCEDIMIENTO, RESOLUCIONES, ACUERDOS, ORIENTACIONES, Y DIRECTRICES DE CARÁCTER PÚBLICO DICTADAS POR LOS ÓRGANOS COMPETENTES, A FIN DE GUIAR LA GESTIÓN QUE ASEGURE Y GARANTICE LOS DERECHOS FUNDAMENTALES DE LOS NNA Y LOS INSTRUMENTOS INTERNACIONALES._x000D_
_x000D_
_x000D_
_x000D_
_x000D_
_x000D_
POLÍTICAS, SON UN CONJUNTO DE NORMAS, ACCIONES, DISPOSICIONES, PROCEDIMIENTO, RESOLUCIONES, ACUERDOS, ORIENTACIONES, Y DIRECTRICES DE CARÁCTER PÚBLICO DICTADAS POR LOS ÓRGANOS COMPETENTES, A FIN DE GUIAR LA GESTIÓN QUE ASEGURE Y GARANTICE LOS DERECHOS FUNDAMENTALES DE LOS NNA Y LOS INSTRUMENTOS INTERNACIONALES._x000D_
_x000D_
_x000D_
_x000D_
POLÍTICAS, SON UN CONJUNTO DE NORMAS, ACCIONES, DISPOSICIONES, PROCEDIMIENTO, RESOLUCIONES, ACUERDOS, ORIENTACIONES, Y DIRECTRICES DE CARÁCTER PÚBLICO DICTADAS POR LOS ÓRGANOS COMPETENTES, A FIN DE GUIAR LA GESTIÓN QUE ASEGURE Y GARANTICE LOS DERECHOS FUNDAMENTALES DE LOS NNA Y LOS INSTRUMENTOS INTERNACIONALES._x000D_
_x000D_
_x000D_
_x000D_
_x000D_
POLÍTICAS, SON UN CONJUNTO DE NORMAS, ACCIONES, DISPOSICIONES, PROCEDIMIENTO, RESOLUCIONES, ACUERDOS, ORIENTACIONES, Y DIRECTRICES DE CARÁCTER PÚBLICO DICTADAS POR LOS ÓRGANOS COMPETENTES, A FIN DE GUIAR LA GESTIÓN QUE ASEGURE Y GARANTICE LOS DERECHOS FUNDAMENTALES DE LOS NNA Y LOS INSTRUMENTOS INTERNACIONALE</t>
  </si>
  <si>
    <t>3482 - Certificación de ONGS Y OG del sistema nacional de protección de NNA</t>
  </si>
  <si>
    <t>Instituciones certificadas</t>
  </si>
  <si>
    <t>ES UN PROCEDIMINETO POR EL CUAL CONANI, COMO ORGANISMO RECTOR CERTIFICA UN PROGRAMA  A TRAVES DE UN ASEGURAMINETO ESCRITO CONFORME CON CIERTOS REQUISITOS ESPECIFICADOS</t>
  </si>
  <si>
    <t>12 - Servicios de Adopciones</t>
  </si>
  <si>
    <t>3479 - Integración de un NNA en una familia permanente</t>
  </si>
  <si>
    <t>NNA integrados-as en familia permanente</t>
  </si>
  <si>
    <t>Niños, niñas y adolescentes integrados/as en familias</t>
  </si>
  <si>
    <t>Servicios de Adopciones</t>
  </si>
  <si>
    <t>COLOCAR A UN NNA EN UNA FAMILIA PERMANENTE, A TRAVÉS DE UNA ADOPCIÓN .                                                                                           LA ADOPCIÓN ES UNA INSTITUCIÓN JURIDICA DE ORDEN PÚBLICO E INTERÉS SOCIAL QUE PERMITE CREAR , MEDIANTE SENTENCIA RENDIDA UN VINCULO DE FILACIAÓN ENTRE PERSONAS QUE NO LO TIENEN POR NATURALEZA, DICHA MEDIDA ES DE INTEGRACIÓN Y PROTECCIÓN FAMILIAR PARA LOS NNA EN FUNCUIÓN DE SU INTERÉS SUPERIOR.</t>
  </si>
  <si>
    <t>15 - Atención a Niños, Niñas y Adolescentes</t>
  </si>
  <si>
    <t>3484 - Evaluaciones sicológicas y socio familiares de los NNA</t>
  </si>
  <si>
    <t>Niños, niñas y adoslecentes</t>
  </si>
  <si>
    <t>Atención a Niños, Niñas y Adolescentes</t>
  </si>
  <si>
    <t>A TRAVÉS DE UNA UNIDAD MULTIDISCIPLINARIA, SE REALIZA UN INFORME PSICOLOGICO QUE SE LLEVA A CABO A TRA</t>
  </si>
  <si>
    <t>3481 - Regulación y supervisión de ONG y OG que prestan atención dentro del Sistema Nacional de Protección de NNA</t>
  </si>
  <si>
    <t>Organizaciones supervisadas</t>
  </si>
  <si>
    <t>Acciones que desarrolla el CONANI, con base  en la ley 136-03, con la finalidad de normar, controlar y vigilar las actividades que  realizan  las ONG,sociedad civil en el ambito de la proteccion, atencion y restitucion de derechos de los NNA.</t>
  </si>
  <si>
    <t>3485 - Habilitación de organizaciones de atención a NNA en el territorio nacional</t>
  </si>
  <si>
    <t>Número de organizaciones habilitadas</t>
  </si>
  <si>
    <t>ES UN PROCEDIMINETO POR EL CUAL CONANI, ASEGURA QUE LOS SERVICIOS OFRECIDOS POR LAS ORGANIZACIONES GUBERNAMENTALES Y NO GUBERNAMENTALES QUE PRESTAN A LA NIÑEZ Y LA ADOLESCENCIA CUMPLAN CON LAS CONDICIONES MÍNIMAS Y PARTICULARES EN CUANTO A SUS RECURSOS FÍSICOS, HUMANOS, ESTRUCTURALES Y DE FUNCIONAMIENTO PARA ASEGURAR A LA POBLACIÓN LA PRESTACIÓN DE LOS SERVICIOS SEGRUROS Y DE CALIDAD.</t>
  </si>
  <si>
    <t>3488 - Asistencia a reclamaciones y quejas sobre casos de NNA</t>
  </si>
  <si>
    <t>Casos atendidos</t>
  </si>
  <si>
    <t>Niños, niñas, adolescentes y familias</t>
  </si>
  <si>
    <t>3496 - NNA atendidos en hogares de paso</t>
  </si>
  <si>
    <t>Número de NNA atendidos/as</t>
  </si>
  <si>
    <t>DAR PROTECCIÓN A UN NNA, QUE SE ENCUENTRE EN RIESGO PERSONAL Y SOCIAL . QUE ESTE DESVINCULADO DE LA FAMILIA, EN SITUACIONES QUE PONEN EN PELIGRO SU VIDA Y DESARROLLO.</t>
  </si>
  <si>
    <t>3498 - Certificaciones a profesionales del sistema nacional de protección de NNA</t>
  </si>
  <si>
    <t>Profesionales certificados</t>
  </si>
  <si>
    <t>CANANI, COMO ENTE RECTOR DE GARANTÍA DE DERECHOS, DEBE INICIAL EL PROCESO DE CERTIFICACIÓN A PROFESIONALES QUE DESARROLLAN TRABAJOS DIRIJIDOS A LOS NNA.</t>
  </si>
  <si>
    <t>11 - Regulación y Supervisión de las Estancias Infantiles</t>
  </si>
  <si>
    <t>4954 - Estudio del impacto social de la atención integral en Estancias Infantiles en los niños y las niñas</t>
  </si>
  <si>
    <t>Estudio realizado</t>
  </si>
  <si>
    <t>Actores de la primera infancia y público en general</t>
  </si>
  <si>
    <t>Fortalecer las regulaciones, mecanismos y acciones que garanticen la universalidad de la provisión de servicios de Estancias Infantiles a los afiliados y afiliadas de los tres regímenes del Sistema de Seguridad Social para promover la atención integral y Estimulación Temprana de niños, niñas y facilitar el acceso de las madres a los puestos de trabajo.</t>
  </si>
  <si>
    <t>Estudio del impacto social de la atención integral en Estancias Infantiles en los niños y las niñas</t>
  </si>
  <si>
    <t>4952 - Estancias Infantiles supervisadas</t>
  </si>
  <si>
    <t>Informes de seguimiento</t>
  </si>
  <si>
    <t>Estancias infantiles habilitadas</t>
  </si>
  <si>
    <t>Es la supervisión de las estancias infantiles 3 veces por año por equipos de 3 personas para dar seguimiento al ciclo de supervisión</t>
  </si>
  <si>
    <t>4953 - Estancias infantiles evaluadas en su cumplimiento con las normativas generales</t>
  </si>
  <si>
    <t>Informes de Evaluación enviados a PSEI</t>
  </si>
  <si>
    <t>Estancias infantiles acreditadas</t>
  </si>
  <si>
    <t>Estancias infantiles evaluadas en su cumplimiento con las normativas generales</t>
  </si>
  <si>
    <t>4955 - Diseño de planes del sistema de gestión de calidad de las estancias infantiles implementada</t>
  </si>
  <si>
    <t>Estancias infantiles acompañadas en la elaboración de sus diagnósticos y planes de acción</t>
  </si>
  <si>
    <t>Personal de estancias infantiles y equipo técnico de AEISS</t>
  </si>
  <si>
    <t>Etapa 3 (Diseño de Planes) del Sistema de Gestión de Calidad de las Estancias Infantiles implementada.</t>
  </si>
  <si>
    <t>5169 - Boletín semestral sobre variables de la atención integral en Estancias Infantiles elaborado y publicado</t>
  </si>
  <si>
    <t>Ejemplares emitidos</t>
  </si>
  <si>
    <t>Actores de la primera infancia</t>
  </si>
  <si>
    <t>Boletín semestral sobre variables de la atención integral en Estancias Infantiles elaborado y publicado</t>
  </si>
  <si>
    <t>4950 - Acreditación de estancias infantiles</t>
  </si>
  <si>
    <t>Informes de acreditación enviados a PSEI</t>
  </si>
  <si>
    <t>Estancias Infantiles Habilitadas</t>
  </si>
  <si>
    <t>Acreditación de estancias infantiles</t>
  </si>
  <si>
    <t>5168 - Personal de estancias infantiles capacitado sobre las normativas generales de estancias ifantiles y el SGCEI</t>
  </si>
  <si>
    <t>Empleados de PSEI capacitados</t>
  </si>
  <si>
    <t>Personal de Estancias Infantiles capacitado sobre las Normativas Generales de Estancias Ifantiles y el SGCEI</t>
  </si>
  <si>
    <t>5170 - Estudio para la sostenibilidad financiera de las Estancias Infantiles</t>
  </si>
  <si>
    <t>Número de estudios realizado</t>
  </si>
  <si>
    <t>Estudio para la sostenibilidad financiera de las Estancias Infantiles</t>
  </si>
  <si>
    <t>11 - Investigación y Desarrollo en Biotecnología e Industria</t>
  </si>
  <si>
    <t>4990 - Desarrollo de especies transgénicas y cultivos resistentes a estrés biótico y abiótico</t>
  </si>
  <si>
    <t>Número de especies desarrolladas</t>
  </si>
  <si>
    <t>Empresas y Productores agrícolas</t>
  </si>
  <si>
    <t>Ampliación en 10 % de la cantidad de procesos de producción intervenidos con impacto ambiental reducido</t>
  </si>
  <si>
    <t>Desarrollo de especies transgénicas y cultivos resistentes a estrés biótico y abiótico*</t>
  </si>
  <si>
    <t>4987 - Nuevos productos desarrollados en Biotecnología industrial y  farmacéutica</t>
  </si>
  <si>
    <t>Número de productos nuevos</t>
  </si>
  <si>
    <t>Clientes Empresariales y particulares</t>
  </si>
  <si>
    <t>Nuevos productos desarrollados en Biotecnología industrial y  farmacéutica</t>
  </si>
  <si>
    <t>12 - Fomento y Transferencia en Biotecnologia</t>
  </si>
  <si>
    <t>4997 - Servicios de asistencia en capacitación</t>
  </si>
  <si>
    <t>Servicios realizados</t>
  </si>
  <si>
    <t>Clientes empresariales y particulares</t>
  </si>
  <si>
    <t>Aumento del numero de  Empresas atendidas con capacidad de cumplimiento de normas ambientales con capacidad de producción mejorada, así como mejor cartera de productos</t>
  </si>
  <si>
    <t>Servicios de asistencia en capacitación</t>
  </si>
  <si>
    <t>4991 - Bioensayos con cultivos y líneas celulares</t>
  </si>
  <si>
    <t>4994 - Desarrollo de servicios ambientales y saneamiento de suelo y aguas contaminados</t>
  </si>
  <si>
    <t>Contratos ejecutados</t>
  </si>
  <si>
    <t>Empresas</t>
  </si>
  <si>
    <t>Desarrollo de servicios ambientales y saneamiento de suelo y aguas contaminados</t>
  </si>
  <si>
    <t>4996 - Servicios de asistencia técnica en análisis de muestras.</t>
  </si>
  <si>
    <t>Servicios de asistencia técnica en análisis de muestras.</t>
  </si>
  <si>
    <t>4992 - Desarrollo de productos farmacéutico y cosméticos a partir de la etnobotánica</t>
  </si>
  <si>
    <t>Desarrollo de productos farmacéutico y cosméticos a partir de la etnobotánica</t>
  </si>
  <si>
    <t>4989 - Investigaciones en energía renovable</t>
  </si>
  <si>
    <t>Desarrollo de Investigaciones en energía renovable</t>
  </si>
  <si>
    <t>4988 - Procesos de producción industrial mejorados mediante tecnologías limpias</t>
  </si>
  <si>
    <t>Número de procesos mejorados</t>
  </si>
  <si>
    <t>Consiste en Procesos de producción industrial mejorados mediante tecnologías limpias</t>
  </si>
  <si>
    <t>4993 - Investigaciones en biotecnología médica, vegetal, industrial, farmacéutica y aplicada al medio ambiente</t>
  </si>
  <si>
    <t>Investigaciones en biotecnología médica, vegetal, industrial, farmacéutica y aplicada al medio ambiente</t>
  </si>
  <si>
    <t>4995 - Transferencia de paquetes tecnológicos a empresas</t>
  </si>
  <si>
    <t>Contratos de venta o licenciamiento</t>
  </si>
  <si>
    <t>11 - Formación Técnico Profesional a los Trabajadores del Sector Productivo</t>
  </si>
  <si>
    <t>3478 - FORMACIÓN TÉCNICO PROFESIONAL</t>
  </si>
  <si>
    <t>Participantes capacitados</t>
  </si>
  <si>
    <t>Población joven y adulta de escasos recursos</t>
  </si>
  <si>
    <t>Desarrollo de las capacidades técnicas de los estudiantes y empleadores para un desarrollo del sector productivo.</t>
  </si>
  <si>
    <t>SERVICIO DE FORMACIÓN Y CAPACITACIÓN CONTINUA PARA EL TRABAJO PRODUCTIVO</t>
  </si>
  <si>
    <t>3512 - CAPACITACIÓN A POBLACIÓN VULNERABLE</t>
  </si>
  <si>
    <t>Población con condiciones de vulnerabilidad</t>
  </si>
  <si>
    <t>OFRECER EL SERVICIO DE FORMACIÓN Y CAPACITACIÓN A POBLACIONES EN CONDICIONES DE VULNERABILIDAD</t>
  </si>
  <si>
    <t>3510 - APOYO A LA PRODUCTIVIDAD DE LAS EMPRESAS</t>
  </si>
  <si>
    <t>Micro, pequeñas, medianas y grandes empresas</t>
  </si>
  <si>
    <t>ASESORÍA Y ASISTENCIA TÉCNICA A LAS EMPRESAS</t>
  </si>
  <si>
    <t>13 - Servicios y Operaciones Tecnicas</t>
  </si>
  <si>
    <t>4375 - Certificación de empresas como operador económico autorizado</t>
  </si>
  <si>
    <t>Empresas certificadas OEA</t>
  </si>
  <si>
    <t>Servicios y operaciones técnicas</t>
  </si>
  <si>
    <t>Certificación de empresas como operador económico autorizado.</t>
  </si>
  <si>
    <t>12 - Servicios de Inspeccion y Supervision de Zonas Francas</t>
  </si>
  <si>
    <t>4377 - Servicios de inspección y supervisión de zonas francas</t>
  </si>
  <si>
    <t>Documentos autorizados</t>
  </si>
  <si>
    <t>Empresas del sector privado</t>
  </si>
  <si>
    <t>Servicios de inspección y supervisión de zonas francas</t>
  </si>
  <si>
    <t>Servicios de inspección y supervisión de zonas francas, exportaciones, despachos, entregas provisionales, licencias y traspasos.</t>
  </si>
  <si>
    <t>11 - Servicios de Aministracion Aduanera</t>
  </si>
  <si>
    <t>4373 - Servicios de desaduanización de mercancía</t>
  </si>
  <si>
    <t>Declaraciones</t>
  </si>
  <si>
    <t>Servicios de administración aduanera</t>
  </si>
  <si>
    <t>Declaraciones aduanales en puertos, aeropuertos y zonas francas</t>
  </si>
  <si>
    <t>4376 - Otorgamiento de exoneraciones totales de vehículos y mudanzas</t>
  </si>
  <si>
    <t>Exoneraciones aplicadas</t>
  </si>
  <si>
    <t>Diplomáticos, instituciones, ciudadanos en general</t>
  </si>
  <si>
    <t>Otorgamiento de exoneraciones totales a vehículos y mudanzas según ley 168 y170.</t>
  </si>
  <si>
    <t>11 - Recaudaciones de Impuestos</t>
  </si>
  <si>
    <t>4499 - Consultas técnicas a contribuyentes</t>
  </si>
  <si>
    <t>Porciento de cumplimiento</t>
  </si>
  <si>
    <t>Contribuyentes</t>
  </si>
  <si>
    <t>Recaudaciones de impuestos</t>
  </si>
  <si>
    <t>Consultas técnicas a contribuyentes</t>
  </si>
  <si>
    <t>4496 - Implementación factura electrónica</t>
  </si>
  <si>
    <t>Porciento de avance del proyecto</t>
  </si>
  <si>
    <t>DGII/Contribuyentes</t>
  </si>
  <si>
    <t>Implementación factura electrónica</t>
  </si>
  <si>
    <t>4494 - Plan de capacitación a los contribuyentes</t>
  </si>
  <si>
    <t>Plan de capacitación a los contribuyentes</t>
  </si>
  <si>
    <t>4495 - Recaudación de impuestos</t>
  </si>
  <si>
    <t>Total recaudado (pesos)</t>
  </si>
  <si>
    <t>El Estado Dominicano</t>
  </si>
  <si>
    <t>Recaudación de impuestos</t>
  </si>
  <si>
    <t>4497 - Fiscalización a contribuyentes</t>
  </si>
  <si>
    <t>Auditorias realizadas</t>
  </si>
  <si>
    <t>DGII</t>
  </si>
  <si>
    <t>Fiscalización a contribuyentes</t>
  </si>
  <si>
    <t>11 - Servicios de Defensa y Protección al Consumidor o Usuario</t>
  </si>
  <si>
    <t>5116 - Verificación De Cumplimiento De Normas De Calidad Emitidas En Productos Comerciales</t>
  </si>
  <si>
    <t>Consumidores y Usuarios</t>
  </si>
  <si>
    <t>Servicios de Defensa y Protección al Consumidor o Usuario</t>
  </si>
  <si>
    <t>Verificación de Cumplimiento en Normas de Calidad Emitidas Relacionadas a Productos Comerciales</t>
  </si>
  <si>
    <t>5092 - ENCUESTAS DE HÁBITOS DE CONSUMO</t>
  </si>
  <si>
    <t>Encuestas</t>
  </si>
  <si>
    <t>Consumidores y usuarios</t>
  </si>
  <si>
    <t>ENCUESTAS DE HABITOS DE CONSUMO</t>
  </si>
  <si>
    <t>5140 - TALLERES DE BUENAS PRÁCTICAS COMERCIALES A PROVEEDORES</t>
  </si>
  <si>
    <t>Talleres</t>
  </si>
  <si>
    <t>Consumidores y proveedores</t>
  </si>
  <si>
    <t>TALLERES DE BUENAS PRACRICAS COMERCIALES A PROVEEDORES</t>
  </si>
  <si>
    <t>5091 - Inspección De Control De Calidad En Establecimientos Comerciales</t>
  </si>
  <si>
    <t>Establecimientos inspeccionados</t>
  </si>
  <si>
    <t>EN EL DISTRITO NACIONAL, SANTO DOMINGO Y EL INTERIOR DEL PAÍS</t>
  </si>
  <si>
    <t>5114 - Verificación De Publicidad Comercial</t>
  </si>
  <si>
    <t>Verificación De Publicidad Comercial</t>
  </si>
  <si>
    <t>5093 - APERTURA DE OFICINAS REGIONALES EN EL TERRITORIO NACIONAL</t>
  </si>
  <si>
    <t>Oficinas inauguradas</t>
  </si>
  <si>
    <t>APERTURA DE OFICINAS REGIONALES EN EL TERRITORIO NACIONAL</t>
  </si>
  <si>
    <t>2884 - CONVENIOS DE DEFENSA Y PROTECCIÓN A LOS CONSUMIDORES NACIONALES</t>
  </si>
  <si>
    <t>REALIZACIÓN DE CONVENIOS INTERINSTITUCIONALES DE APOYO Y COOPERACIÓN</t>
  </si>
  <si>
    <t>2900 - IMPARTICIÓN DE CHARLAS EDUCATIVAS</t>
  </si>
  <si>
    <t>Charlas</t>
  </si>
  <si>
    <t>IMPLEMENTACIÓN E IMPARTICIÓN DE CHARLAS DE EDUCACIÓN, NUTRICIÓN, FINANZAS, BPC Y CONFERENCIAS MAGISTRALES PARA EDUCAR A LOS CONSUMIDORES Y USUARIOS SOBRE SUS DERECHOS.</t>
  </si>
  <si>
    <t>2893 - AUDITORÍAS DE CALIDAD OFICIOSAS Y POR DENUNCIAS</t>
  </si>
  <si>
    <t>Auditorías</t>
  </si>
  <si>
    <t>REALIZACIÓN DE AUDITORIA DE CALIDAD DE PRODUCTOS OFERTADOS AL MERCADO, OFICIOSAS Y POR DENUNCIAS REALIZADAS POR LOS CONSUMIDORES.</t>
  </si>
  <si>
    <t>2901 - REALIZACIÓN DE JORNADAS COMUNITARIAS</t>
  </si>
  <si>
    <t>REALIZACIÓN DE JORNADAS PARA SENSIBILIZAR A LA COMUNIDAD EN RELACIÓN A SUS DERECHOS</t>
  </si>
  <si>
    <t>2903 - CAMPAÑAS EDUCATIVAS PARA CONSUMIDORES</t>
  </si>
  <si>
    <t>Campañas</t>
  </si>
  <si>
    <t>INFORMAR A LOS CONSUMIDORES EN LOS TEMAS RELEVANTES DE CONSUMO A NIVEL MASIVO.</t>
  </si>
  <si>
    <t>2906 - CELEBRACIÓN CONGRESO DE ORGANIZACIONES DE CONSUMIDORES</t>
  </si>
  <si>
    <t>Congreso</t>
  </si>
  <si>
    <t>Asociaciones de consumidores</t>
  </si>
  <si>
    <t>FOCALIZACIÓN Y SOCIALIZACIÓN DE LOS GRUPOS Y ASOCIACIONES DE LA SOCIEDAD CIVIL EN TEMAS DE CONSUMO</t>
  </si>
  <si>
    <t>3023 - INFORME DE COMPARACIÓN DE PRECIOS DE LA CANASTA BÁSICA FAMILIAR</t>
  </si>
  <si>
    <t>REALIZACIÓN DE INFORME DE COMPARACIÓN DE PRECIOS EN LOS DIFERENTES COLMADOS, SUPERMERCADOS, FERRETERÍAS Y COMERCIOS DE TODO EL PAÍS PARA INCENTIVAR EL CONSUMO INTELIGENTE A PARTIR DE ENCUESTAS DE PRECIOS SOBRE LOS PRODUCTOS DE LA CANASTA BÁSICA FAMILIAR.</t>
  </si>
  <si>
    <t>3022 - CONCILIACIÓN ENTRE CONSUMIDORES Y PROVEEDORES</t>
  </si>
  <si>
    <t>Casos conciliados vs. solicitados</t>
  </si>
  <si>
    <t>CELEBRACIÓN DE AUDIENCIAS DE CONCILIACIÓN PARA DIRIMIR LOS CONFLICTOS ENTRE CONSUMIDORES Y PROVEEDORES.</t>
  </si>
  <si>
    <t>11 - Fomento y Regulación de las Actividades Pesqueras y Acuícolas</t>
  </si>
  <si>
    <t>4998 - Registro de licencias de comercialización, explotacion, exportacion e importación</t>
  </si>
  <si>
    <t>Personas y empresas registradas</t>
  </si>
  <si>
    <t>Comunidades pesqueras a nivel nacional</t>
  </si>
  <si>
    <t>Fomento y Regulación de las Actividades Pesqueras y Acuícolas</t>
  </si>
  <si>
    <t>Licencia de comercilalización , Licencia de explotacion, Licencia de exportacion e importación</t>
  </si>
  <si>
    <t>4999 - Supervisión técnica de estanques</t>
  </si>
  <si>
    <t>Estanques supervisados</t>
  </si>
  <si>
    <t>Supervisión de estanques</t>
  </si>
  <si>
    <t>5165 - COMISION REGULADORA DE PRACTICAS DESLEALES</t>
  </si>
  <si>
    <t>01 - COMISION REGULADORA DE PRACTICAS DESLEALES</t>
  </si>
  <si>
    <t>11 - Salvaguardar y Regularizar las Prácticas Desleales</t>
  </si>
  <si>
    <t>3059 - SECTOR PÚBLICO CAPACITADO EN TEMAS DE DEFENSA COMERCIAL.</t>
  </si>
  <si>
    <t>Salvaguardar y Regularizar las Prácticas Desleales</t>
  </si>
  <si>
    <t>CANTIDAD DE PERSONAS DEL SECTOR PÚBLICO CAPACITADAS EN TEMAS DE DEFENSA COMERCIAL.</t>
  </si>
  <si>
    <t>3060 - SECTOR PÚBLICO JUDICIAL CAPACITADO EN TEMAS DE DEFENSA COMERCIAL.</t>
  </si>
  <si>
    <t>CANTIDAD DE PERSONAS DEL SECTOR JUDICIAL CAPACITADAS EN TEMAS DE DEFENSA COMERCIAL.</t>
  </si>
  <si>
    <t>3062 - SERVICIO DE ASISTENCIA TÉCNICA PERMANENTE PARA LAS PYMES Y EL SECTOR AGRÍCOLA.</t>
  </si>
  <si>
    <t>consultas atendidas</t>
  </si>
  <si>
    <t>Pymes del sector agrícola</t>
  </si>
  <si>
    <t>CANTIDAD DE CONSULTAS ATENDIDAS.</t>
  </si>
  <si>
    <t>3061 - PRODUCTORES NACIONALES CAPACITADOS.</t>
  </si>
  <si>
    <t>Productores nacionales</t>
  </si>
  <si>
    <t>CANTIDAD DE PRODUCTORES NACIONALES CAPACITADOS EN TEMAS DE DEFENSA COMERCIAL.</t>
  </si>
  <si>
    <t>3057 - ORIENTACIÓN EN MATERIA DE PRÁCTICAS DESLEALES EN EL COMERCIO.</t>
  </si>
  <si>
    <t>Personas orientadas</t>
  </si>
  <si>
    <t>Sociedad civil e instituciones del sector público</t>
  </si>
  <si>
    <t>"50 PERSONAS ORIENTADAS AL AÑO / 2 PONENCIAS AL AÑO EN 2 INSTITUCIONES UNIVERSITARIAS."</t>
  </si>
  <si>
    <t>11 - Fomento de Defensa de la Competencia</t>
  </si>
  <si>
    <t>4134 - NORMALIZACIÓN DE MERCADO BIENES Y SERVICIOS EN LA REPÚBLICA DOMINICANA</t>
  </si>
  <si>
    <t>Cantidad normas regulatorias y ordenadoras</t>
  </si>
  <si>
    <t>Agentes Económicos de la Economía Nacional</t>
  </si>
  <si>
    <t>Fomento de Defensa de la Competencia</t>
  </si>
  <si>
    <t>"ESTE PROYECTO ENTREGARÁ UN CONJUNTO DE NORMAS REGULATORIAS Y ORDENADORAS DE LA LIBRE COMPETENCIA EN LOS DIFERENTES MERCADOS DE LA ECONOMÍA NACIONAL, ASI COMO UN CONJUNTO DE ACCIONES DE PROMOCIÓN Y DIFUSIÓN DE LA LIBRE COMPETENCIA Y FISCALIZARÁ LOS MERCADOS, A FIN DE HACER DISPOSICIONES QUE LE OTORGA LE LEY. _x000D_
SE COMPONE DE :_x000D_
_x000D_
PROHIBIR LAS PRÁCTICAS, ACTOS, CONVENIOS Y ACUERDOS ENTRE AGENTES ECONÓMICOS._x000D_
PROHIBIR CONDUCTAS QUE CONSTITUYAN ABUSOS DE LA POSICIÓN DOMINANTE DE AGENTES ECONÓMICOS EN UN MERCADO RELEVANTE SUSCEPTIBLES A CREAR BARRERAS INJUSTIFICADAS A TERCEROS._x000D_
EXAMINAR EFECTOS SOBRE LAS CONDICIONES DE COMPETENCIA DE LOS SUBSIDIOS, AYUDAS ESTATALES O INCENTIVOS OTORGADOS A EMPRESAS PÚBLICAS O PRIVADAS._x000D_
DIRIMIR DE ACUERDO A LOS PRINCIPIOS Y NORMAS DE LA PRESENTE LEY Y SUS REGLAMENTOS, EN RESGUARDO DEL INTERES PÚBLICO, LOS DIFERENDOS ENTRE EMPRESAS, Y ENTRE EMPRESAS Y SUS CLIENTES O USUARIOS._x000D_
PROPONER AL PODER EJECUTIVO LAS POLITICAS NACIONALES DE PROMOCIÓN Y DEFENSA DE LA COMPETENCIA.</t>
  </si>
  <si>
    <t>5167 - OFICINA NACIONAL DE DEFENSA PUBLICA</t>
  </si>
  <si>
    <t>01 - OFICINA NACIONAL DE DEFENSA PUBLICA</t>
  </si>
  <si>
    <t>11 - Servicio Nacional de Defensa Publica</t>
  </si>
  <si>
    <t>3262 - Capacitaciones a defensores públicos</t>
  </si>
  <si>
    <t>Abogados capacitados</t>
  </si>
  <si>
    <t>Los abogados fijos y contratados</t>
  </si>
  <si>
    <t>Asistencia, asesoria y representacion, mediante asistencia legal y judicial, que promueve el acceso a la justicia, el respeto a los derechos fundamentales y el debido proceso.</t>
  </si>
  <si>
    <t>Desarrollo intelectual de los defensores públicos, personal administrativo y técnico, quienes representan a las personas legalmente.</t>
  </si>
  <si>
    <t>3261 - Servicio de defensa pública</t>
  </si>
  <si>
    <t>Usuarios en necesidad de asistencia legal y jurídica</t>
  </si>
  <si>
    <t>Proporcional asistencia legal y judicial a las personas que no tienen abogados.</t>
  </si>
  <si>
    <t>5168 - ARCHIVO GENERAL DE LA NACION</t>
  </si>
  <si>
    <t>01 - ARCHIVO GENERAL DE LA NACION</t>
  </si>
  <si>
    <t>11 - Servicios Generales de Archivos</t>
  </si>
  <si>
    <t>4130 - CONSTRUCCIÓN DE ARCHIVOS REGIONALES, EN LA REPÚBLICA DOMINICANA</t>
  </si>
  <si>
    <t>Metros cuadrados</t>
  </si>
  <si>
    <t>Servicios Generales de Archivos</t>
  </si>
  <si>
    <t>ESTE PROYECTO CONTRIBUIRÁ A LA IMPLEMENTACIÓN DEL SISTEMA DE ARCHIVOS REGIONALES PARA QUE PUEDAN CUMPLIR SU OBJETIVO DE RECIBIR Y PRESERVAR TODA LA DOCUMENTACIÓN DEL SECTOR PÚBLICO Y PRIVADO, DE LAS DEMARCACIONES DEFINIDAS A NIVEL REGIONAL QUE ESTÁN EN EL ÁMBITO DE ACTUACIÓN DEL AGN; A FIN DE CUBRIR LA DEMANDA DE LOS SERVICIOS DE ARCHIVOS.</t>
  </si>
  <si>
    <t>3269 - SERVICIOS DE ACTUALIZACION Y MANTENIMIENTO DE BIBLIOTECA DIGITAL Y FÍSICA INSTITUCIONAL</t>
  </si>
  <si>
    <t>Cantidad de teras disponible</t>
  </si>
  <si>
    <t>Población en General</t>
  </si>
  <si>
    <t>PONER A DISPOSICIÓN DE TODO EL PAÍS LIBROS DE TEMAS HISTÓRICOS Y LITERATURAS.</t>
  </si>
  <si>
    <t>3270 - PARTICIPACION EN LA FERIA DEL LIBRO DE HISTORIA DOMINICANA 2016</t>
  </si>
  <si>
    <t>AMPLIAR LA DIFUSIÓN DE LOS LIBROS DE NUESTROS HISTORIADORES E INCENTIVAR ATRAVÉS DE PREMIOS A LOS MISMOS.</t>
  </si>
  <si>
    <t>3268 - EMISION DE CERTIFICACIONES RELACIONADAS A DOCUMENTACIONES ARCHIVADAS POR EL AGN</t>
  </si>
  <si>
    <t>ENTREGAR CERTIFICACIONES DE DOCUMENTACIONES QUE REPOSAN EN NUESTROS DEPÓSITOS.</t>
  </si>
  <si>
    <t>3266 - DIFUSIÓN Y PUBLICACIÓN EN PORTAL WEB INSTITUCIONAL DE LAS DOCUMENTACIÓN DEL AGN.</t>
  </si>
  <si>
    <t>Documentos públicados</t>
  </si>
  <si>
    <t>DIGITALIZAR TODA LA DOCUMENTACIÓN QUE REPOSA EN NUESTROS ARCHIVOS PARA SER COLGADA EN LA WEB</t>
  </si>
  <si>
    <t>3265 - ASESORÍA Y CAPACITACIÓN A LAS INSTITUCIONES PÚBLICAS EN CONSERVACIÓN DE DOCUMENTOS</t>
  </si>
  <si>
    <t>Cantidad de asesorías o capacitaciones</t>
  </si>
  <si>
    <t>BRINDAR ASESORÍA A TODAS LAS INSTITUCIONES PÚBLICAS EN MATERIA ARCHIVÍSTICA</t>
  </si>
  <si>
    <t>3267 - DIFUSIÓN Y PUBLICACIÓN DE VOLUMENES DE LIBROS RELACIONADOS CON TEMAS HISTÓRICOS</t>
  </si>
  <si>
    <t>Charlas de Difusión</t>
  </si>
  <si>
    <t>PONER EN CIRCULACIÓN VOLUMENES DE LIBROS RELACIONADOS CON TEMAS HISTÓRICOS CON EL FIN DE DIFUNDIR EL ACERVO CULTURAL DEL PAÍS.</t>
  </si>
  <si>
    <t>11 - Fomento y Promoción Cinematográficas</t>
  </si>
  <si>
    <t>4693 - Capacitación y Formación de programas educativos en las áreas cinematográficas</t>
  </si>
  <si>
    <t>Cantidad de estudiantes formados</t>
  </si>
  <si>
    <t>Público en General</t>
  </si>
  <si>
    <t>Estimular la inversión nacional y extranjera en el ámbito productivo de los bienes y servicios comprendidos en esta industria cultural y facilitar la gestión cinematográfica, contribuyendo al desarrollo industrial y artístico de la cinematografía nacional, a la protección del patrimonio audiovisual de la nación y a la diversidad cultural.</t>
  </si>
  <si>
    <t>Desarollo de programas educativos en las áreas cinematográficas</t>
  </si>
  <si>
    <t>4697 - Ordenamiento de la actividad cinematográfica en la República Dominicana</t>
  </si>
  <si>
    <t>Número de permisos de rodaje emitidos</t>
  </si>
  <si>
    <t>Mantener registros e informaciones sobre los agentes o sectores participantes de la actividad cinematográfica en la República Dominicana</t>
  </si>
  <si>
    <t>4698 - Difusión a nivel nacional de la cinematografia Dominicana e internacional</t>
  </si>
  <si>
    <t>Número de proyecciones realizadas</t>
  </si>
  <si>
    <t>Difundir y promocionar a nivel nacional las obras de la cinematografia Dominicana e internacional</t>
  </si>
  <si>
    <t>4694 - Conservación del patrimonio Cinematográfico Nacional</t>
  </si>
  <si>
    <t>Cantidad de obras cinematográficas y libros registrados en la Mediateca</t>
  </si>
  <si>
    <t>Conservación del patrimonio Cinematográfico Nacional</t>
  </si>
  <si>
    <t>4692 - Fomento permanente a la industria cinematográfica nacional</t>
  </si>
  <si>
    <t>Cantidad de actividades realizadas</t>
  </si>
  <si>
    <t>Fomento a la cinematografía nacional mediante el apoyo financiero a cineastas dominicanos</t>
  </si>
  <si>
    <t>4696 - Promoción del territorio nacional y servicios cinematográficos instalados en el país</t>
  </si>
  <si>
    <t>Cantidad de Muestras y Festivales asistidas</t>
  </si>
  <si>
    <t>Cineastas dominicanos y público general internacional</t>
  </si>
  <si>
    <t>Presencia en los principales eventos de la industria cinematográfica mundial a fin de atraer inversión extranjera</t>
  </si>
  <si>
    <t>4695 - Divulgación y promoción a nivel internacional de la cinematografía nacional</t>
  </si>
  <si>
    <t>Cantidad de Muestras organizadas</t>
  </si>
  <si>
    <t>Celebración de actividades en las cuales se proyecten obras de la cinematografía nacional</t>
  </si>
  <si>
    <t>5171</t>
  </si>
  <si>
    <t>5171 - INSTITUTO DOMINICANO PARA LA CALIDAD (INDOCAL)</t>
  </si>
  <si>
    <t>01 - INSTITUTO DOMINICANO PARA LA CALIDAD (INDOCAL)</t>
  </si>
  <si>
    <t>11 - Servicios de Normalización y Metrologìa Legal e Industrial</t>
  </si>
  <si>
    <t>5006 - Otorgamiento del Sello de Calidad INDOCAL.</t>
  </si>
  <si>
    <t>Sellos otorgados</t>
  </si>
  <si>
    <t>Consumidores</t>
  </si>
  <si>
    <t>Servicios de Normalización, Metrologìa Legal e Industrial y Evaluación de la Confomidad.</t>
  </si>
  <si>
    <t>Otorgamiento del Derecho al Uso del Sello de Calidad INDOCAL. (Productos)</t>
  </si>
  <si>
    <t>5001 - Adopción de normas internacionales</t>
  </si>
  <si>
    <t>Normas adoptadas</t>
  </si>
  <si>
    <t>Sectores consumidor, técnico y productor</t>
  </si>
  <si>
    <t>Adopción de normas internacionales</t>
  </si>
  <si>
    <t>5000 - Elaboración de Proyectos Normativos</t>
  </si>
  <si>
    <t>Proyectos elaborados</t>
  </si>
  <si>
    <t>Elaboración de Proyectos</t>
  </si>
  <si>
    <t>5005 - Certificaciones emitidas (BPM, muestra lote y sellos de calidad)</t>
  </si>
  <si>
    <t>Consumidor final de certificaciones</t>
  </si>
  <si>
    <t>Certificaciones emitidas (BPM, muestra lote y sellos de calidad</t>
  </si>
  <si>
    <t>5002 - Verificación de Instrumentos de medición</t>
  </si>
  <si>
    <t>Patrones verificados</t>
  </si>
  <si>
    <t>Sector empresarial y consumidor</t>
  </si>
  <si>
    <t>Verificación de Instrumentos de medición</t>
  </si>
  <si>
    <t>5003 - Aprobación de modelos de instrumentos de medición</t>
  </si>
  <si>
    <t>Patrones</t>
  </si>
  <si>
    <t>Sector Empresarial y Consumidor</t>
  </si>
  <si>
    <t>Aprobación de modelos de instrumentos de medición</t>
  </si>
  <si>
    <t>11 - Coordinación y Regulación para la Politica Nacional de Calidad</t>
  </si>
  <si>
    <t>5180 - Dirección y Administración de Acreditación</t>
  </si>
  <si>
    <t>No aplica</t>
  </si>
  <si>
    <t>Coordinación y Regulación para la Politica Nacional de Calidad</t>
  </si>
  <si>
    <t>Dirección y Administración de Acreditación</t>
  </si>
  <si>
    <t>2284 - Capacitación personal técnicos de acreditación, de acuerdo a los lineamientos que establecen las normas internacionales.</t>
  </si>
  <si>
    <t>Porcentaje de ejecución del plan de capacitación</t>
  </si>
  <si>
    <t>Evaluadores de los OECs (Internos y Externos )</t>
  </si>
  <si>
    <t>Personal técnico de las áreas de acreditación de laboratorios, organismos de inspección y organismos de certificación, según las normas iso/iec 17025, iso/iec 17020, iso/iec 17024, iso/iec 15189, iso/iec17011</t>
  </si>
  <si>
    <t>2290 - Difusión y Desarrollo de la acreditación en el país.</t>
  </si>
  <si>
    <t>Porcentaje de ejecución del plan de difusión</t>
  </si>
  <si>
    <t>Estructura Productiva Nacional.</t>
  </si>
  <si>
    <t>Organismo dominicano "ODAC" con reconocimiento global</t>
  </si>
  <si>
    <t>5174</t>
  </si>
  <si>
    <t>5174 - MERCADOS DOMINICANOS DE ABASTO AGROPECUARIO</t>
  </si>
  <si>
    <t>01 - MERCADOS DOMINICANOS DE ABASTO AGROPECUARIO</t>
  </si>
  <si>
    <t>11 - Gestón y Regularización de Mercados Agropecuarios</t>
  </si>
  <si>
    <t>2854 - CREACIÓN DE ESTRUCTURA DE PROMOCIÓN Y DIVULGACIÓN</t>
  </si>
  <si>
    <t>Estructura creada</t>
  </si>
  <si>
    <t>Productor, comerciante, mayorista, minorista y público gral.</t>
  </si>
  <si>
    <t>Disponibilidad y adecuado centro de negocios mayoristas para el productor agropecuario nacional reducciendo las cadenas de intermediación en la comercialización de productos alimenticios a fin de generar mayores márgenes de rentabilidad e integración de productores a la actividad comercial fomentando la transparencia en las relaciones comerciales y reducción del costo de la canasta familiar.</t>
  </si>
  <si>
    <t>DISEÑO DEL CONTENIDO SISTEMA DE DIVULGACIÓN ESCRITO , TELEVISIVO, RADIAL Y OTROS MEDIOS, COMO CAMPAÑA DIRIGIDA A CONCIENCIAR Y EDUCAR A LA POBLACIÓN EN LA NUEVA GESTIÓN DE CALIDAD DE LOS MERCADOS.</t>
  </si>
  <si>
    <t>2851 - CONSTRUCCIÓN DE UNIDADES ALIMENTICIAS</t>
  </si>
  <si>
    <t>Número de unidades alimenticias</t>
  </si>
  <si>
    <t>CONTRATACIÓN EMPRESA Y ELABORACIÓN E IMPLEMENTACIÓN DE PLAN DE TRABAJO</t>
  </si>
  <si>
    <t>2852 - CREACIÓN DEL SISTEMA DE INFORMACIÓN Y ESTADÍSTICAS</t>
  </si>
  <si>
    <t>Sistema</t>
  </si>
  <si>
    <t>INSTALACIÓN SISTEMA DE INFORMACIÓN</t>
  </si>
  <si>
    <t>2853 - ESTABLECIMIENTO DE UN SISTEMA DE SANIDAD E INOCUIDAD</t>
  </si>
  <si>
    <t>Número de sistemas creados</t>
  </si>
  <si>
    <t>INSTALACIÓN SISTEMA DE CALIDAD Y SISTEMA DE LABORATORIO DE INOCUIDAD</t>
  </si>
  <si>
    <t>2849 - ARTICULACIÓN DE LA RED NACIONAL ALIMENTARIA</t>
  </si>
  <si>
    <t>Número de redes articuladas</t>
  </si>
  <si>
    <t>CONTRATACIÓN EMPRESA CONSULTORA PARA ELABORACIÓN DE MANUALES DE CALIDAD, ELABORACIÓN E IMPLEMENTACIÓN DE PLAN DE TRABAJO.</t>
  </si>
  <si>
    <t>2850 - OPERACIÓN DEL SITUADO DE PRODUCTORES</t>
  </si>
  <si>
    <t>Cantidad de productores situados</t>
  </si>
  <si>
    <t>VENTA AL POR MAYOR Y AL DETALLE DIRIGO A MAYORISTAS, MINORISTAS Y PUBLICO EN GENERAL</t>
  </si>
  <si>
    <t>2848 - HABILITACIÓN Y ORDENAMIENTO DE ESPACIOS ESPECIALIZADOS PARA PRODUCTORES EN EL MERCA SANTO DOMINGO.</t>
  </si>
  <si>
    <t>Limpieza  de espacios especializados</t>
  </si>
  <si>
    <t>"VISITAS A PRODUCTORES Y ASOCIACIONES PARA CARNETIZACIÓN Y CAPACITACIÓN</t>
  </si>
  <si>
    <t>5175</t>
  </si>
  <si>
    <t>5175 - CONSEJO NACIONAL DE COMPETITIVIDAD</t>
  </si>
  <si>
    <t>01 - CONSEJO NACIONAL DE COMPETITIVIDAD</t>
  </si>
  <si>
    <t>11 - Politicas Competitivas</t>
  </si>
  <si>
    <t>2880 - Informe estratégico sobre el estado de competitividad del país en el contexto internacional</t>
  </si>
  <si>
    <t>Informes</t>
  </si>
  <si>
    <t>Instituciones públicas, privadas e inversionistas</t>
  </si>
  <si>
    <t>Políticas Competitivas</t>
  </si>
  <si>
    <t>Reportes estadísticos sobre sectores de la economía, tanto a nivel nacional, regional y mundial.Informaciones provenientes de estudios, encuestas entre otros relacionados con la competitividad del país. Artículos técnicos con enfoque de fortalecimiento de la competitividad.</t>
  </si>
  <si>
    <t>2868 - Asistencia, acompañamiento técnico y capacitación para el diseño e implementación de estrategias e iniciativas de innovación, incremento de productividad y competitividad</t>
  </si>
  <si>
    <t>Asistencias</t>
  </si>
  <si>
    <t>Asistencia, acompañamiento técnico y capacitación a empresas, clústeres y otras instituciones privadas para el diseño e implementación de estrategias e iniciativas de  innovación, incremento de productividad y competitividad.</t>
  </si>
  <si>
    <t>5176</t>
  </si>
  <si>
    <t>5176 - CONSEJO NACIONAL DE DISCAPACIDAD (CONADIS)</t>
  </si>
  <si>
    <t>01 - CONSEJO NACIONAL DE DISCAPACIDAD (CONADIS)</t>
  </si>
  <si>
    <t>11 - Inclusión Social de Personas con Discapacidad</t>
  </si>
  <si>
    <t>3208 - IMPLEMENTACIÓN DEL PLAN DE DESARROLLO CON BASE COMUNITARIA'SALIENDO DEL ESCONDITE'.</t>
  </si>
  <si>
    <t>Número de comunidades intervenidas</t>
  </si>
  <si>
    <t>Municipios, distritos municipales y barrios urbanos</t>
  </si>
  <si>
    <t>Inclusión Social de Personas con Discapacidad</t>
  </si>
  <si>
    <t>INICIATIVA DE SENSIBILIZACIÓN DE LA POBLACIÓN HACIA LA INCLUSIÓN DE LAS PERSONAS CON DISCAPACIDAD PARA LA COORDINACIÓN Y DISEÑO DE UNA AGENDA COMÚN SOBRE DISCAPACIDAD ENTRE GOBIERNOS LOCALES Y LA SOCIEDAD CIVIL</t>
  </si>
  <si>
    <t>3209 - INSPECCIÓN DE ACCESIBILIDAD UNIVERSAL EN ESPACIOS DE USO PÚBLICO.</t>
  </si>
  <si>
    <t>Número de espacios inspeccionados</t>
  </si>
  <si>
    <t>Espacios de uso público en zonas urbanas</t>
  </si>
  <si>
    <t>EVALUACIÓN DEL CUMPLIMIENTO DE LAS NORMATIVAS NACIONALES Y BUENAS PRÁCTICAS DE ACCESIBILIDAD UNIVERSAL DE ESPACIOS DE USO PÚBLICO Y ENTREGA DE INFORME CON OPORTUNIDADES DE MEJORA IDENTIFICADAS</t>
  </si>
  <si>
    <t>3205 - CERTIFICACIÓN A EMPRESAS INCLUSIVAS A PERSONAS CON DISCAPACIDAD</t>
  </si>
  <si>
    <t>Número de certificaciones</t>
  </si>
  <si>
    <t>Instituciones que emplean personas con discapacidad</t>
  </si>
  <si>
    <t>ACREDITACIÓN FORMAL EMITIDA A EMPRESAS E INSTITUCIONES QUE CUMPLEN CON LA NORMATIVA DE ACCESIBILIDAD UNIVERSAL Y LA CUOTA LABORAL ESTABLECIDA EN LA LEY 5-13</t>
  </si>
  <si>
    <t>3207 - ACREDITACIÓN DE PROGRAMAS O PROYECTOS PARA ATENCIÓN A LA DISCAPACIDAD.</t>
  </si>
  <si>
    <t>Número de iniciativas acreditadas</t>
  </si>
  <si>
    <t>Entidades con proyectos de atención a discapacidad</t>
  </si>
  <si>
    <t>ACREDITACIÓN DE CONFORMIDAD Y PERTINENCIA CON LA CONVENCIÓN DE LOS DERECHOS DE LAS PERSONAS CON DISCAPACIDAD Y CON LA POLÍTICAS NACIONALES EN MATERIA DE DISCAPACIDAD OTORGADA A INICIATIVAS A FAVOR DE LA POBLACIÓN CON DISCAPACIDAD SOMETIDAS A ESTUDIO POR ENTIDADES PÚBLICAS Y PRIVADAS.</t>
  </si>
  <si>
    <t>3212 - ASISTENCIA TÉCNICA A MUNICIPIOS PARA LA FORMULACIÓN DE PLANES MUNICIPALES DE ACCESIBILIDAD.</t>
  </si>
  <si>
    <t>Número de planes formulados</t>
  </si>
  <si>
    <t>Ayuntamientos municipales</t>
  </si>
  <si>
    <t>ACOMPAÑAMIENTO Y ASISTENCIA A LOS MUNICIPIOS PARA LA EVALUACIÓN DE ACCESIBILIDAD DE SUS ESPACIOS DE USO PÚBLICO Y FORMULACIÓN DE UN PLAN PARA LA ELIMINACIÓN DE LAS BARRERAS, ACORDE A LA NORMATIVA NACIONAL EN MATERIA DE ACCESIBILIDAD Y LAS PRIORIDADES DEL GOBIERNO LOCAL</t>
  </si>
  <si>
    <t>3203 - CAMPAÑA DE EDUCACIÓN CIUDADANA SOBRE INCLUSIÓN LABORAL.</t>
  </si>
  <si>
    <t>Número de campañas realizadas</t>
  </si>
  <si>
    <t>Campaña mediática dirigida a público en general</t>
  </si>
  <si>
    <t>CAMPAÑA MEDIÁTICA DIRIGIDA A PÚBLICO EN GENERAL, PERSONAS CON DISCAPACIDAD Y EMPLEADORES PÚBLICOS Y PRIVADOS, QUE EDUQUE A LA CIUDADANÍA</t>
  </si>
  <si>
    <t>3204 - ASISTENCIA CON DISPOSITIVO DE APOYO A LAS PERSONAS CON DISCAPACIDAD.</t>
  </si>
  <si>
    <t>Dispositivo de apoyo entregados</t>
  </si>
  <si>
    <t>Personas con discapacidad de escasos recursos</t>
  </si>
  <si>
    <t>PROVEER A LAS PERSONAS CON DISCAPACIDAD DE ESCASOS RECURSOS DE DISPOSITIVOS DE APOYO QUE ELEVEN SU FUNCIONAMIENTO Y CONTRIBUYA A SU INCLUSIÓN PLENA EN LA SOCIEDAD</t>
  </si>
  <si>
    <t>3206 - HABILITACIÓN DE ORGANIZACIONES QUE TRABAJAN CON DISCAPACIDAD.</t>
  </si>
  <si>
    <t>Asociaciones sin fines de lucro de personas con discapacidad</t>
  </si>
  <si>
    <t>SERVICIO A DEMANDA DE HABILITACIÓN DE ORGANIZACIONES DE AYUDA MUTUA DE PERSONAS CON DISCAPACIDAD, ACORDE A LOS LINEAMIENTOS DE LA LEY 5-13 SOBRE DISCAPACIDAD Y LA LEY 122-05 DE FOMENTO DE ASOCIACIONES SIN FINES DE LUCRO.</t>
  </si>
  <si>
    <t>3210 - CAPACITACIÓN PARA SENSIBILIZACIÓN A TOMADORES DE DECISIONES.</t>
  </si>
  <si>
    <t>Ejecutivos y funcionarios de entidades públicas y privadas</t>
  </si>
  <si>
    <t>PROGRAMA DE CAPACITACIÓN Y SENSIBILIZACIÓN DIRIGIDO A FUNCIONARIOS Y EJECUTIVOS DE LOS SECTORES PÚBLICO Y PRIVADOS SOBRE INCLUSIÓN PLENA DE PERSONAS CON DISCAPACIDAD Y LOS BENEFICIOS ECONÓMICOS Y SOCIALES</t>
  </si>
  <si>
    <t>3211 - ASISTENCIA TÉCNICA A INSTITUCIONES PÚBLICAS PARA TRANSVERSALIZAR EL ENFOQUE DE DERECHOS DE LAS PERSONAS CON DISCAPACIDAD.</t>
  </si>
  <si>
    <t>Número de instituciones asistidas</t>
  </si>
  <si>
    <t>Prestadoras de servicios a personas con discapacidad</t>
  </si>
  <si>
    <t>ASESORÍA Y ACOMPAÑAMIENTO A INSTITUCIONES PÚBLICAS Y ORGANISMOS RECTORES EN EL DISEÑO DE POLÍTICAS, DESARROLLOS NORMATIVOS, PRODUCCIÓN DE INFORMACIÓN Y CONOCIMIENTO CON UN ENFOQUE INCLUSIVO Y DE RESPETO A LOS DERECHOS DE LAS PERSONAS CON DISCAPACIDAD</t>
  </si>
  <si>
    <t>5177</t>
  </si>
  <si>
    <t>5177 - CONSEJO NAC. DE INVESTIGACIONES AGROPECUARIAS Y FORESTALES (CONIAF)</t>
  </si>
  <si>
    <t>01 - CONSEJO NACIONAL DE INVESTIGACIONES AGROPECUARIAS Y FORESTALES (CONIAF</t>
  </si>
  <si>
    <t>11 - Desarrollo de Políticas y Fomento de Investigaciones Tec., Agropecuarias y Forestal</t>
  </si>
  <si>
    <t>3015 - ELABORACIÓN DE POLÍTICAS PARA EL DESARROLLO SECTOR AGROPECUARIOS Y FORESTAL</t>
  </si>
  <si>
    <t>Politicas desarrolladas</t>
  </si>
  <si>
    <t>Ejecutores de políticas públicas agropecuarias y forestales</t>
  </si>
  <si>
    <t>Fomentar el desarrollo de la capacidad científica y tecnológica en instituciones publicas y privadas por medio de dos (2) políticas para el Desarrollo Agropecuario y Forestal</t>
  </si>
  <si>
    <t>IDENTIFICACION DE PRIORIDADES  DE INVESTIGACIONY DESARROLLO DE CAPACIDADES EN ÁREAS DEL CONOCIMIENTO DEL SECTOR AGROPECUARIO Y FORESTAL</t>
  </si>
  <si>
    <t>3016 - GENERACIÓN Y VALIDACIÓN DE NUEVAS TECNOLOGÍAS QUE MEJORAN LA PRODUCCIÓN DEL SECTOR AGROPECUARIO</t>
  </si>
  <si>
    <t>Productores de sectores agropecuarios y forestales</t>
  </si>
  <si>
    <t>FINANCIAR PROYECTOS DE GENERACIÓN Y VALIDACION TECNOLOGICA´S</t>
  </si>
  <si>
    <t>3019 - CAPACITACIÓN A TÉCNICOS Y PRODUCTORES DEL SECTOR AGROPECUARIO EN EFICIENTIZAR LA PRODUCCIÓN NACIONAL</t>
  </si>
  <si>
    <t>IMPARTIR 20 CURSOS DE CAPACITACION A TECNICOS Y PRODUCTORES</t>
  </si>
  <si>
    <t>5178</t>
  </si>
  <si>
    <t>5178 - FONDO NACIONAL PARA EL MEDIO AMBIENTE Y RECURSOS NATURALES</t>
  </si>
  <si>
    <t>01 - FONDO NACIONAL PARA EL MEDIO AMBIENTE Y RECURSOS NATURALES</t>
  </si>
  <si>
    <t>11 - Desarrollo del Medio Ambiente y Recursos Naturales</t>
  </si>
  <si>
    <t>4983 - Servicios de Formación y el fortalecimiento de capacidades de las organizaciones de sociedad civil para la administración de proyectos medioambientales</t>
  </si>
  <si>
    <t>Sociedad Civil e Instituciones del Sector Publico</t>
  </si>
  <si>
    <t>Contribuir a la gestión ambiental y a la conservación de la biodiversidad en la República Dominicana a través de proveer apoyo al fortalecimiento de la política ambiental.</t>
  </si>
  <si>
    <t>Consiste en desarrollar Servcios de Formación y el fortalecimiento de capacidades de las organizaciones de sociedad civil para la administración de proyectos medioambientales</t>
  </si>
  <si>
    <t>4982 - Iniciativas Comunitarias orientadas a la protección y conservación de los recursos naturales</t>
  </si>
  <si>
    <t>Cantidad de iniciativas comunitarias desarrolladas</t>
  </si>
  <si>
    <t>Ejecutores de iniciativas</t>
  </si>
  <si>
    <t>Consiste en desarrollar Iniciativas Comunitarias orientadas a la proteccion y conservación de los recursos naturales</t>
  </si>
  <si>
    <t>4985 - Microfinanciamientos  organizaciones de la sociedad civil dominicana</t>
  </si>
  <si>
    <t>Cantidad de microfinanciamientos</t>
  </si>
  <si>
    <t>Sociedad Civil e Instituciones del Sector Público</t>
  </si>
  <si>
    <t>Consiste en otorgar microfinanciamientos  organizaciones de la sociedad civil dominicana</t>
  </si>
  <si>
    <t>4984 - Investigación vinculadas con la conservación y gestión de los recursos naturales</t>
  </si>
  <si>
    <t>Cantidad de investigaciones generadas</t>
  </si>
  <si>
    <t>Consiste en la coordinación con otras instituciones para apoyar la generación y transferencia de tecnologías</t>
  </si>
  <si>
    <t>4986 - Gestión del Sistema Nacional de Áreas Protegidas (SINAP)</t>
  </si>
  <si>
    <t>Nivel de avance en los proyectos</t>
  </si>
  <si>
    <t>Consiste en Gestionar el Sistema Nacional de Areas Protegidas (SINAP)</t>
  </si>
  <si>
    <t>5179</t>
  </si>
  <si>
    <t>5179 - SERVICIO GEOLOGICO NACIONAL</t>
  </si>
  <si>
    <t>01 - SERVICIO GEOLOGICO NACIONAL</t>
  </si>
  <si>
    <t>11 - Investigación y Difusión de la Geología Nacional.</t>
  </si>
  <si>
    <t>2949 - PUBLICACIONES DE INVESTIGACIONES GEOCIENTÍFICAS Y AMBIENTALES</t>
  </si>
  <si>
    <t>Publicaciones</t>
  </si>
  <si>
    <t>Instituciones técnicas y población</t>
  </si>
  <si>
    <t>Investigación y Difusión de la Geología Nacional.</t>
  </si>
  <si>
    <t>ESTA ACTIVIDAD TIENE COMO FINALIDAD DIVULGAR Y DIFUNDIR POR DIFERENTES MEDIOS DE COMUNICACIÓN LAS INVESTIGACIONES GEOCIENTIFICAS Y AMBIENTALES REALIZADAS EN EL SGN, TALES COMO INFORMES, MAPAS Y ESTUDIOS</t>
  </si>
  <si>
    <t>3000 - CAPACITACIONES Y ASESORIAS GEOCIENTIFICAS Y AMBIENTALES</t>
  </si>
  <si>
    <t>Número de capacitaciones</t>
  </si>
  <si>
    <t>Instituciones técnicas y población general</t>
  </si>
  <si>
    <t>AUMENTAR LA CAPACIDAD DE LAS INSTITUCIONES DEL ESTADO MEDIANTE CURSOS, CHARLAS, SEMINARIOS Y TALLERES ENFOCADOS EN TEMAS GEOCIENTIFICOS Y AMBIENTALES</t>
  </si>
  <si>
    <t>2950 - ESTUDIOS E INVESTIGACIONES GEOCIENTÍFICAS, AMBIENTALES E HIDROGEOLÓGICAS</t>
  </si>
  <si>
    <t>Estudios e investigaciones</t>
  </si>
  <si>
    <t>ESTUDIOS E INVESTIGACIONES GEOCIENTIFICAS, AMBIENTALES E HIDROGEOLOGICAS</t>
  </si>
  <si>
    <t>2953 - ACTUALIZACIÓN DE MAPAS</t>
  </si>
  <si>
    <t>Mapas actualizados</t>
  </si>
  <si>
    <t>ACTUALIZACION DE MAPAS DE RECURSOS MINERALES DE LA REPUBLICA DOMINICANA</t>
  </si>
  <si>
    <t>5180</t>
  </si>
  <si>
    <t>5180 - DIRECCION CENTRAL DEL SERVICIO NACIONAL DE SALUD</t>
  </si>
  <si>
    <t>01 - DIRECCION CENTRAL DEL SERVICIO NACIONAL DE SALUD</t>
  </si>
  <si>
    <t>11 - Provisión de Servicios de Salud en Establecimientos de Primer Nivel</t>
  </si>
  <si>
    <t>4035 - SERVICIOS DE CONSULTA DE PRIMER NIVEL DE ATENCIÓN</t>
  </si>
  <si>
    <t>Pacientes de consulta de primer nivel de atención</t>
  </si>
  <si>
    <t>Provisión de Servicios de Salud en Establecimientos de Primer Nivel</t>
  </si>
  <si>
    <t>SERVICIOS DE CONSULTA DE PRIMER NIVEL DE ATENCION</t>
  </si>
  <si>
    <t>12 - Provisión de Servicios de Salud en Establecimientos no Auto gestionados de Nivel Complementario</t>
  </si>
  <si>
    <t>4076 - SERVICIOS DE APOYO DIAGNÓSTICO Y DE BANCO DE SANGRE DE NIVEL COMPLEMENTARIO DE ATENCIÓN</t>
  </si>
  <si>
    <t>Análisis emitidos</t>
  </si>
  <si>
    <t>Pacientes del servicio diagnostico nivel complementario</t>
  </si>
  <si>
    <t>Provisión de servicios de salud en establecimientos no auto gestionados de nivel complementario</t>
  </si>
  <si>
    <t>SERVICIOS DE APOYO DIAGNÓSTICO Y DE BANCO DE SANGRE DE NIVEL COMPLEMENTARIO DE ATENCION</t>
  </si>
  <si>
    <t>4413 - ENTREGA MEDICAMENTOS PACIENTES CRÓNICOS (NIVEL COMPLEMENTARIO)</t>
  </si>
  <si>
    <t>Pacientes del nivel complementario</t>
  </si>
  <si>
    <t>ENTREGA MEDICAMENTOS PACIENTES CRÓNICOS (NIVEL COMPLEMENTARIO)</t>
  </si>
  <si>
    <t>4047 - SERVICIOS DE DIAGNOSTICO DE PRIMER NIVEL DE ATENCIÓN</t>
  </si>
  <si>
    <t>Pacientes de servicios de diagnóstico de primer nivel</t>
  </si>
  <si>
    <t>SERVICIOS DE DIAGNOSTICO DE PRIMER NIVEL DE ATENCION</t>
  </si>
  <si>
    <t>4062 - SERVICIOS DE HOSPITALIZACIÓN DE NIVEL COMPLEMENTARIO DE ATENCIÓN</t>
  </si>
  <si>
    <t>Pacientes con servicios de hospitalización complementario</t>
  </si>
  <si>
    <t>SERVICIOS DE HOSPITALIZACIÓN DE NIVEL COMPLEMENTARIO DE ATENCION</t>
  </si>
  <si>
    <t>4066 - SERVICIOS DE CONSULTA DE NIVEL COMPLEMENTARIO DE ATENCIÓN</t>
  </si>
  <si>
    <t>Pacientes de servicios de consulta nivel complementario</t>
  </si>
  <si>
    <t>SERVICIOS DE CONSULTA DE NIVEL COMPLEMENTARIO DE ATENCION</t>
  </si>
  <si>
    <t>4070 - SERVICIOS DE EMERGENCIA DE NIVEL COMPLEMENTARIO DE ATENCIÓN</t>
  </si>
  <si>
    <t>Pacientes del servicio de emergencia nivel complementario</t>
  </si>
  <si>
    <t>SERVICIOS DE EMERGENCIA DE NIVEL COMPLEMENTARIO DE ATENCION</t>
  </si>
  <si>
    <t>4405 - ADSCRIPCIÓN DE PERSONAS AL PRIMER NIVEL DE ATENCIÓN</t>
  </si>
  <si>
    <t>Pacientes ingresados de primer nivel de atención</t>
  </si>
  <si>
    <t>ADSCRIPCION DE PERSONAS AL PRIMER NIVEL DE ATENCIÓN</t>
  </si>
  <si>
    <t>4412 - VISITAS DOMICILIARIAS (PRIMER NIVEL DE ATENCIÓN)</t>
  </si>
  <si>
    <t>Pacientes visitados de primer nivel de atención</t>
  </si>
  <si>
    <t>VISITAS DOMICILIARIAS (PRIMER NIVEL DE ATENCION)</t>
  </si>
  <si>
    <t>4414 - SERVICIOS DE ATENCIÓN ODONTOLÓGICA (NIVEL COMPLEMENTARIO)</t>
  </si>
  <si>
    <t>Consultas brindadas (miles)</t>
  </si>
  <si>
    <t>SERVICIOS DE ATENCIÓN ODONTOLÓGICA (NIVEL COMPLEMENTARIO)</t>
  </si>
  <si>
    <t>4042 - SERVICIOS DE EMERGENCIA DE PRIMER NIVEL DE ATENCIÓN</t>
  </si>
  <si>
    <t>Pacientes de servicios de emergencias de primer nivel</t>
  </si>
  <si>
    <t>SERVICIOS DE EMERGENCIA DE PRIMER NIVEL DE ATENCION</t>
  </si>
  <si>
    <t>5181</t>
  </si>
  <si>
    <t>5181 - INSTITUTO GEOGRÁFICO NACIONAL JOSÉ JOAQUÍN HUNGRÍA MORELL</t>
  </si>
  <si>
    <t>01 - INSTITUTO GEOGRÁFICO NACIONAL JOSÉ JOAQUÍN HUNGRÍA MORELL</t>
  </si>
  <si>
    <t>11 - Regulacion y Coordinacion de la Geografia y Cartografia Nacional</t>
  </si>
  <si>
    <t>5127 - Creación de infraestructura de datos especiales de la República Dominicana</t>
  </si>
  <si>
    <t>Porcentaje de infraestructura de datos</t>
  </si>
  <si>
    <t>Regulacion y Coordinacion de la Geografia y Cartografia Nacional, Información territorial precisa, actuliazada  y oficial</t>
  </si>
  <si>
    <t>Facilitar de información, datos y servicios  geoespacial mediante una plataforma web que contenga datos geoespaciales de la República Dominicana a través del Geoportal.</t>
  </si>
  <si>
    <t>5128 - Establecimiento de archivo cartográfico nacional</t>
  </si>
  <si>
    <t>Documentos físicos y capas digitales</t>
  </si>
  <si>
    <t>Crear espacio físico y digital que disponga de información cartografica como mapas, imágenes áeres, hojas topógraficas, entre otros</t>
  </si>
  <si>
    <t>5125 - Actualización de la cartográfia base de la República Dominicana</t>
  </si>
  <si>
    <t>Porcentaje de avance de la cartografía</t>
  </si>
  <si>
    <t>Disponer de un registro de información georeferenciada acorde a las normas técnicas de levantamiento de información geográica.</t>
  </si>
  <si>
    <t>5201 - INSTITUTO DOMINICANO DE SEGUROS SOCIALES</t>
  </si>
  <si>
    <t>01 - INSTITUTO DOMINICANO DE SEGUROS SOCIALES</t>
  </si>
  <si>
    <t>14 - Atencion Integral a Menores de 5 Años</t>
  </si>
  <si>
    <t>4623 - Niños/niñas afiliados al Servicio de Estancias Infantiles de la Seguridad Social</t>
  </si>
  <si>
    <t>Niños/niñas en las prestadores de estancias infantiles</t>
  </si>
  <si>
    <t>Niños/niñas que se encuentran en las PSEEI</t>
  </si>
  <si>
    <t>Es la unidad Corporativa responsable del Sistema de Seguridad Social de desarrollar los programas de inversión social, el cual constituye una de las primeras acciones del Estado Dominicano referente a la Atención Integral durante los primeros años de vida de los niños y las niñas, activamente es un conjunto de acciones coordinadas, enfocadas a dar garantía de derechos con relación al desarrollo y aprendizaje acorde a las características propias de cada edad, en el rango de 45 días a 5 años.</t>
  </si>
  <si>
    <t>Este servicio de afiliación es el resultado de las 17 acciones siguientes: Sistema de Gestión de Calidad, 2.Certificación de AEISS en las Normas de Estandares para la Administración, 3.Elaboración de Procesos Administrativos, 4.Evaluaciones Planificadas,5.Implementación Código de Etica, 6.Supervisión de las Prestadoras de Servicios,7.Apadrinamiento de Prestadoras de Servicios (Estancias Infantiles), 8. Implementación Subsistema Gestión Humana, 9.Capacitación del Personal,10.Automatización de los Procesos de Atención Integral a los niños/niñas,11.Adquisición de Equipos Tecnologicos, 12.Adquisición de Mobiliario,13.Implementación del Plan de Riesgo, 14.Mantenimientos de Estancias,15.Remodelación Planta Fisica de Estancias, 16.Construcción de Estancias,17.Adquisicion Flotilla de Vehiculos.</t>
  </si>
  <si>
    <t>4620 - Niños y niñas en las prestadoras de estancias infantiles acceden al programa de prevención y promoción en salud</t>
  </si>
  <si>
    <t>Niños/as que reciben atención en prestadoras de estancias</t>
  </si>
  <si>
    <t>Programa integral que abarca 7 áreas: 1. Alimentación de niños/niñas. 2. Vigilancia del Crecimiento. 3. Seguimiento del estado de inmunización de los niños de las PSEI. 4. Suplementación de micronutrientes.5. Promoción de la Salud Bucal. 6.Control de las Enfermedades de Notificación Obligatoria. 7.Control de los Eventos de Salud.</t>
  </si>
  <si>
    <t>4621 - Niños/niñas acceden al sistema de vigilancia del desarrollo</t>
  </si>
  <si>
    <t>Programa integral que abarca 8 acciones fundamentales: 1. Evaluación de niños/niñas en su desarrollo psicomotor.  2. Niños/niñas que reciben seguimiento según sus necesidades en el desarrollo. 3. Orientación a las familias de los servicios ofertados y los deberes a cumplir. 4. Formación a las Familias a través de los Espacios de Crecimiento Familiar. 5.Promover la integración de la familia con la PSEI a través del Comité de Padres, Madres y Amigos de la Estancia (COPMAE). 6. Intervención con las familias en casos necesarios. 7.Sensibilización regional y nacional sobre la prevención del abuso infantil, 8.Intervención de casos de abuso, maltrato y negligencias infantil.</t>
  </si>
  <si>
    <t>4622 - Niños/niñas acceden al programa de educación inicial</t>
  </si>
  <si>
    <t>80% de los niños/niñas de las estancias infantiles</t>
  </si>
  <si>
    <t>Programa que abarca 9 dimensiones: 1.Desarrollo de las dimensión de lenguaje de niños y niñas. 2. Desarrollo Dimensión Cognitiva. 3.Desarrollo Dimensión Psicomotora. 4.Desarrollo Dimensión Socioafectiva. 5.Desarrollo Competencias de comunicación 6.Desarrollo de Competencias Etica/Ciudadanas. 7. Desarrollo de competencia pensamientos lógico, critico y creativo. 8.Desarrollo de Competencias Ambientales y de Salud.9. Desarrollo de Competencia personal y espiritual. 10. Desarrollo de Competencia Cientifica. 11. Desarrollo de Competencia Resolución de problemas.</t>
  </si>
  <si>
    <t>5202 - INSTITUTO DE AUXILIOS Y VIVIENDAS</t>
  </si>
  <si>
    <t>01 - INSTITUTO DE AUXILIOS Y VIVIENDAS</t>
  </si>
  <si>
    <t>12 - Construcción y Reparación de Viviendas a Familias de Escasos Recursos</t>
  </si>
  <si>
    <t>5032 - Reparación de viviendas a personas de escasos recursos</t>
  </si>
  <si>
    <t>Número de viviendas reparadas</t>
  </si>
  <si>
    <t>Familias de escasos recursos económicos</t>
  </si>
  <si>
    <t>Construcción y Reparación de Viviendas a Familias de Escasos Recursos</t>
  </si>
  <si>
    <t>Reparación de viviendas a personas de escasos recursos</t>
  </si>
  <si>
    <t>11 - Prestaciones Sociales</t>
  </si>
  <si>
    <t>5026 - Ciudadanos afiliados a servicios de seguro funerario</t>
  </si>
  <si>
    <t>Número de afiliados</t>
  </si>
  <si>
    <t>Ciudadanos a nivel nacional</t>
  </si>
  <si>
    <t>Ampliar el acceso de los empleados del Estado y del público en general a los servicios ofertados. Expandir el seguro funerario a nivel nacional e internacional. Elaborar  y desarrollar programas de ayuda a grupos económicamente vulnerables   (damnificados, envejecientes, discapacitados, embarazadas, enfermos, entre otros)</t>
  </si>
  <si>
    <t>Afiliación a servicios de seguro funerario</t>
  </si>
  <si>
    <t>5028 - Ciudadanos reciben servicios de consultas médicas y odontológicas</t>
  </si>
  <si>
    <t>Número de consultas brindadas</t>
  </si>
  <si>
    <t>Ciudadanos reciben servicios de consultas médicas y odontológicas</t>
  </si>
  <si>
    <t>5030 - Operativos sociales y de salud realizados</t>
  </si>
  <si>
    <t>Realización de operativos sociales y de salud</t>
  </si>
  <si>
    <t>5027 - Ciudadanos económicamente vulnerables reciben ayudas económicas y en enseres</t>
  </si>
  <si>
    <t>Número de personas beneficiadas</t>
  </si>
  <si>
    <t>Ciudadanos económicamente vulnerables reciben ayudas</t>
  </si>
  <si>
    <t>11 - Supervisión y Fiscalización del Sistema de Pensiones</t>
  </si>
  <si>
    <t>5004 - Reclamación estados de cuenta de capitalización individual (CCI)</t>
  </si>
  <si>
    <t>Cantidad de reclamaciones de estados de cuenta</t>
  </si>
  <si>
    <t>Ciudadanos y AFP</t>
  </si>
  <si>
    <t>Incrementar la afiliación y cotización al Seguro de Vejez, Discapacidad y Sobrevivencia del Régimen Contributivo. Implementar las disposiciones legales sobre población con discapacidad. Incrementar la protección a pensionados y Diversificar la cartera de inversión.</t>
  </si>
  <si>
    <t>Reclamación estados de cuenta de capitalización individual (CCI)</t>
  </si>
  <si>
    <t>4478 - Revisión de la clasificación de riesgo de instrumentos financieros y su emisor en base a la metodología establecida</t>
  </si>
  <si>
    <t>Cantidad de revisiones realizadas</t>
  </si>
  <si>
    <t>AFP y Ciudadanos</t>
  </si>
  <si>
    <t>ANÁLISIS LLEVADO A CABO POR LA SECRETARÍA TÉCNICA DE LA CCRYLI A LOS INSTRUMENTOS FINANCIEROS QUE SOLICITAN SER CONSIDERADOS COMO ALTERNATIVA DE INVERSIÓN PARA LOS FONDOS DE PENSIONES, EN BASE A LAS METODOLOGÍAS DE CLASIFICACIÓN DE RIESGO APROBADAS.</t>
  </si>
  <si>
    <t>4468 - Autorización y registro de firmas de auditores externos de las administradoras de fondos de pensiones (AFP)</t>
  </si>
  <si>
    <t>Cantidad de firmas de auditores externos autorizados y registrados</t>
  </si>
  <si>
    <t>Aseguradoras de fondo de pensiones (AFP)</t>
  </si>
  <si>
    <t>AUTORIZACIÓN Y REGISTRO EN LA SUPERINTENDENCIA DE PENSIONES DE LAS FIRMAS DE AUDITORES EXTERNOS QUE DESEEN BRINDAR SUS SERVICIOS A LAS AFP, PREVIO CUMPLIMIENTO DE LOS REQUISITOS ESTABLECIDOS POR LA SUPERINTENDENCIA.</t>
  </si>
  <si>
    <t>4475 - Supervisión de gabinete de las inversiones de los fondos de pensiones</t>
  </si>
  <si>
    <t>Cantidad de informes diarios validados</t>
  </si>
  <si>
    <t>VALIDACIÓN DE LOS MOVIMIENTOS FINANCIEROS DIARIOS DE CADA FONDO DE PENSIONES Y SEGUIMIENTO A LAS TRANSACCIONES REALIZADAS CON ÉSTOS RECURSOS, A PARTIR DE LA RECEPCIÓN DEL INFORME DIARIO.</t>
  </si>
  <si>
    <t>4477 - Supervisión límites de inversión</t>
  </si>
  <si>
    <t>Cantidad de reportes de cumplimiento de límites de inversión</t>
  </si>
  <si>
    <t>SEGUIMIENTO DIARIO AL CUMPLIMIENTO DE LOS LÍMITES MÁXIMOS DE INVERSIÓN ESTABLECIDOS POR LA COMISIÓN CLASIFICADORA DE RIESGOS Y LÍMITES DE INVERSIÓN (CCRYLI)</t>
  </si>
  <si>
    <t>4474 - Supervisión de evaluación y calificación del grado de discapacidad y certificación del mismo</t>
  </si>
  <si>
    <t>Cantidad de Reuniones de la Comisión Técnica sobre Discapacidad (CTD) realizadas</t>
  </si>
  <si>
    <t>SUPERVISIÓN Y SEGUIMIENTO AL PROCESO DE EVALUACIÓN Y CALIFICACIÓN DEL GRADO DE DISCAPACIDAD Y CERTIFICACIÓN DEL MISMO.</t>
  </si>
  <si>
    <t>4459 - Resumen estadístico del sistema dominicano de pensiones</t>
  </si>
  <si>
    <t>Cantidad de resúmenes estadísticos publicados</t>
  </si>
  <si>
    <t>Ciudadanos y entes del Sistema de Seguridad Social</t>
  </si>
  <si>
    <t>RESUMEN ESTADÍSTICO DEL SISTEMA DOMINICANO DE PENSIONES, ACTUALIZADO MENSUALMENTE Y PUESTO A LA DISPOSICIÓN DEL PÚBLICO EN GENERAL, A TRAVÉS DE LA PÁGINA WEB DE LA SIPEN.</t>
  </si>
  <si>
    <t>4476 - Generación y envío de vector de precios</t>
  </si>
  <si>
    <t>Cantidad de vectores de Precios enviados</t>
  </si>
  <si>
    <t>AFP y Fondo de Pensiones del INABIMA</t>
  </si>
  <si>
    <t>GENERACIÓN Y REMISIÓN DIARIA A LAS AFP DEL VECTOR DE PRECIOS, EL CUAL INCLUYE TODOS LOS INSTRUMENTOS ADQUIRIDOS POR CADA FONDO DE PENSIONES Y EL PRECIO DIARIO DE CADA UNO, PARA FINES DE VALORAR LA CARTERA DE INVERSIONES DE LOS FONDOS DE PENSIONES.</t>
  </si>
  <si>
    <t>4461 - Elaboración de resoluciones y/o circulares</t>
  </si>
  <si>
    <t>Cantidad de Resoluciones y/o Circulares publicadas.</t>
  </si>
  <si>
    <t>Entes regulados del SDP y ciudadanos</t>
  </si>
  <si>
    <t>ELABORACIÓN DE RESOLUCIONES Y/O CIRCULARES RELATIVAS AL SISTEMA PREVISIONAL.</t>
  </si>
  <si>
    <t>4467 - Publicación de estados financieros de administradoras de fondos de pensiones (AFP)</t>
  </si>
  <si>
    <t>Cantidad de estados financieros de AFP publicados</t>
  </si>
  <si>
    <t>Este producto benficia a los ciudadanos</t>
  </si>
  <si>
    <t>PUBLICACIÓN MENSUAL EN LA PÁGINA WEB DE LOS ESTADOS FINANCIEROS DE LAS ADMINISTRADORAS DE FONDOS DE PENSIONES (AFP).</t>
  </si>
  <si>
    <t>4469 - Autorización y registro de promotores de afiliación y representantes de traspasos de las administradoras de fondos de pensiones (AFP)</t>
  </si>
  <si>
    <t>Cantidad de representantes de promotores de afiliación y representantes de traspaso autorizados y registrados</t>
  </si>
  <si>
    <t>AUTORIZACIÓN Y REGISTRO DE LAS PERSONAS QUE HAN SUSCRITO UN CONTRATO DE PRESTACIÓN DE SERVICIOS CON UNA AFP, PARA_x000D_
EJERCER LAS ACTIVIDADES DE AFILIACIÓN Y TRASPASO A LAS MISMAS.</t>
  </si>
  <si>
    <t>4473 - Supervisión de los beneficios previsionales del sistema dominicano de pensiones</t>
  </si>
  <si>
    <t>Cantidad de Expedientes Revisados</t>
  </si>
  <si>
    <t>REVISIÓN POR PARTE DE LA DIRECCIÓN DE CONTROL DE BENEFICIOS DE LOS EXPEDIENTES DE SOLICITUD DE BENEFICIOS.</t>
  </si>
  <si>
    <t>4466 - Reapertura de las cuentas de capitalización individual (CCI)</t>
  </si>
  <si>
    <t>Cantidad de cuentas de capitalización individual (CCI) reaperturadas.</t>
  </si>
  <si>
    <t>AUTORIZACIÓN DE LA RE-APERTURA DE LA CUENTA DE CAPITALIZACIÓN INDIVIDUAL (CCI), SIEMPRE QUE PROCEDA, ATENDIENDO A LAS SOLICITUDES TRAMITADAS POR LAS ADMINISTRADORAS DE FONDOS DE PENSIONES (AFP).</t>
  </si>
  <si>
    <t>4470 - Supervisión de estados financieros AFP</t>
  </si>
  <si>
    <t>Cantidad de informes de las revisiones mensuales de supervisión realizados</t>
  </si>
  <si>
    <t>REVISIÓN DE ESTADOS FINANCIEROS REMITIDOS POR LA AFP MENSUALMENTE.</t>
  </si>
  <si>
    <t>4479 - Análisis y evaluación acerca de los límites de inversión de los fondos de pensiones</t>
  </si>
  <si>
    <t>Cantidad de resoluciones relativas a límites de inversión de los fondos de pensiones</t>
  </si>
  <si>
    <t>Aseguradoras de fondo de pensiones y ciudadanos</t>
  </si>
  <si>
    <t>REVISIÓN LLEVADA A CABO POR LA DIRECCIÓN TÉCNICA DE LA SECRETARÍA DE LA CCRYLI DE LOS LÍMITES DE INVERSIÓN VIGENTES Y EL MARGEN DISPONIBLE DE LOS MISMOS, PARA PROPONER MODIFICACIONES A LA COMISIÓN CLASIFICADORA DE RIESGOS Y LÍMITES DE INVERSIÓN (CCRYLI).</t>
  </si>
  <si>
    <t>4460 - Boletín trimestral del sistema dominicano de pensiones(SDP)</t>
  </si>
  <si>
    <t>Cantidad de Boletines Estadísticos impresos.</t>
  </si>
  <si>
    <t>PUBLICACIÓN OFICIAL DE LAS INFORMACIONES Y ESTADÍSTICAS MÁS RELEVANTES DEL SISTEMA DOMINICANO DE PENSIONES: DENSIDAD (RELACIÓN DE LA CANTIDAD COTIZANTES/AFILIADOS); TRASPASOS; RECAUDACIONES; CARTERA DE INVERSIÓN DE LOS FONDOS DE PENSIONES; INDICADORES FINANCIEROS Y BENEFICIOS OTORGADOS AL CORTE ESTADÍSTICO ESTABLECIDO. ADEMÁS, DICHA PUBLICACIÓN CONTIENE ARTÍCULOS DE INTERÉS CON TEMAS RELATIVOS A LA SEGURIDAD SOCIAL.</t>
  </si>
  <si>
    <t>4464 - Consulta solicitud de pensión por discapacidad</t>
  </si>
  <si>
    <t>Cantidad de visitas al servicio web</t>
  </si>
  <si>
    <t>SERVICIO EN LÍNEA HABILITADO EN LA PÁGINA WEB DE LA INSTITUCIÓN QUE PERMITE A LOS CIUDADANOS CONSULTAR EL ESTATUS DE SU SOLICITUD DE PENSIÓN POR DISCAPACIDAD.</t>
  </si>
  <si>
    <t>4472 - Supervisión de las AFP basada en riesgo operativo</t>
  </si>
  <si>
    <t>Cantidad de Evaluaciones SIRO</t>
  </si>
  <si>
    <t>SUPERVISIÓN A LOS PROCESOS Y FUNCIONAMIENTO DE LAS ADMINISTRADORAS DE FONDOS DE PENSIONES, A TRAVÉS DEL ANÁLISIS DEL RIESGO OPERATIVO DE CADA ENTIDAD, A EFECTO DE DETERMINAR EL PERFIL DE RIESGO OPERATIVO DE CADA UNA Y DEL SISTEMA DOMINICANO DE PENSIONES EN SU CONJUNTO.</t>
  </si>
  <si>
    <t>5137 - Consulta de administradora de fondos de pensiones (AFP)</t>
  </si>
  <si>
    <t>Consulta de administradora de fondos de pensiones (AFP)</t>
  </si>
  <si>
    <t>4462 - Elaboración de estudios e investigaciones</t>
  </si>
  <si>
    <t>Cantidad de estudios y/o Investigaciones realizadas</t>
  </si>
  <si>
    <t>Entes del sistema de la seguridad social y ciudadanos</t>
  </si>
  <si>
    <t>ELABORACIÓN DE ESTUDIOS E INVESTIGACIONES CONCERNIENTES AL  AL SISTEMA PREVISIONAL.</t>
  </si>
  <si>
    <t>4471 - Supervisión procesos críticos AFP</t>
  </si>
  <si>
    <t>Cantidad de Supervisiones de Procesos Críticos realizadas anualmente.</t>
  </si>
  <si>
    <t>SUPERVISIÓN DEL CUMPLIMIENTO POR PARTE DE LAS ENTIDADES SUPERVISADAS, DE LAS DISPOSICIONES DE LA LEY 87-01, REGLAMENTO DE PENSIONES Y NORMAS COMPLEMENTARIAS, SIGUIENDO EL PLAN ANUAL DE INSPECCIÓN (PAI).</t>
  </si>
  <si>
    <t>11 - Supervision y Regulacion de los Servicios de Salud y Riesgos Laborales</t>
  </si>
  <si>
    <t>5165 - Supervisiones de los procesos de afiliación</t>
  </si>
  <si>
    <t>Número de supervisiones realizadas</t>
  </si>
  <si>
    <t>Supervisar y Regular los Servicios de Salud y Riesgos Laborales.</t>
  </si>
  <si>
    <t>Supervisiones de los procesos de afiliación</t>
  </si>
  <si>
    <t>5167 - Supervisión de recaudaciones de los servicios de salud y riesgos laborales</t>
  </si>
  <si>
    <t>Supervisión de recaudaciones de los servicios de salud y riesgos laborales</t>
  </si>
  <si>
    <t>5163 - Supervisión y monitoreo de las administradoras de la salud y riesgos laborales</t>
  </si>
  <si>
    <t>Supervisión y monitoreo de las administradoras de la salud y riesgos laborales</t>
  </si>
  <si>
    <t>11 - Administración, Recaudo y Distribución del Flujo de Fondo</t>
  </si>
  <si>
    <t>3142 - Capacitación de los empleadores</t>
  </si>
  <si>
    <t>Número de empleadores capacitados</t>
  </si>
  <si>
    <t>Empleadores asociados a TSS</t>
  </si>
  <si>
    <t>Contribuir al desarrollo continuo del SDSS y la universalidad, registro oportuno de empleadores, y servicios con altos criterios de innovación, buenas prácticas gubernamentales y estándares de calidad que garanticen la credibilidad institucional. bajo los procesos de Administración, Recaudo y Distribución del Flujo de Fondo para la prestación de servicios a la ciudadania en la seguridad social.</t>
  </si>
  <si>
    <t>Fortalecimiento de las capacidades de los empleadores asociados a la TSS de acuerdo al perfil de la posición</t>
  </si>
  <si>
    <t>4861 - Gestion de cobro persuasivo</t>
  </si>
  <si>
    <t>Porcentaje de efectividad en cobro</t>
  </si>
  <si>
    <t>Trabajadores y ciudadania en general</t>
  </si>
  <si>
    <t>Fortalecer el proceso de cobro persuasivo en las recaudaciones en NP vencidas menor a 60 días, para asegurar la cobertura de los servicios de las prestadoras y aumentar las recaudaciones de seguridad social para sostenibilidad del sistema</t>
  </si>
  <si>
    <t>3156 - REGULACIÓN DE EMPLEADORES</t>
  </si>
  <si>
    <t>Porcentaje de empleados auditados</t>
  </si>
  <si>
    <t>Trabajadores y ciudadanía que presta servicios a empresas</t>
  </si>
  <si>
    <t>Cruce de información de empleadores para detectar posibles inconsistencias en las declaraciones de sus nóminas</t>
  </si>
  <si>
    <t>3154 - REGISTRO OPORTUNO Y AMPLICACIÓN DE CAPACIDAD DE REGISTRO DE EMPLEADORES Y EFICIENCIA DE DISTRIBUCIÓN DE PAGOS</t>
  </si>
  <si>
    <t>Porcentaje de disponibilidad del Sistema</t>
  </si>
  <si>
    <t>Empleadores  y ciudadanos del país</t>
  </si>
  <si>
    <t>AMPLIAR LA CAPACIDAD DE LA PLATAFORMA TÉCNICO-OPERATIVA DEL SUIR PARA SATISFACER LA DEMANDA DE SERVICIOS.</t>
  </si>
  <si>
    <t>12 - Promoción del Sistema y Defensa de los Afiliados</t>
  </si>
  <si>
    <t>2945 - Información y asistencia legal</t>
  </si>
  <si>
    <t>Personas asistidas</t>
  </si>
  <si>
    <t>Interesados en conocer sobre el SDSS</t>
  </si>
  <si>
    <t>Desarrollo de una cultura de derecho que promueve el establecimiento de un piso de protección social progresivo para la reducción de la pobreza y la desigualdad</t>
  </si>
  <si>
    <t>SERVICIO DE INFORMACION Y ORIENTACION  A TRAVES DE LAS ACTIVIDADES  DE PROMOCION, COMUNICACION Y DEFENSORIA.</t>
  </si>
  <si>
    <t>2954 - Charlas y talleres</t>
  </si>
  <si>
    <t>Cantidad de charlas de talleres</t>
  </si>
  <si>
    <t>Todos los afiliados al SDSS</t>
  </si>
  <si>
    <t>Realizar charlas y talleres de orientación sobre los beneficios del SDSS a nivel nacional</t>
  </si>
  <si>
    <t>2955 - SUPERVICION DEL SDSS, DESDE EL PUNTO DE VISTA DEL USUARIO</t>
  </si>
  <si>
    <t>NUMEROS DE ENCUENTROS CON PARTICIPACION DE LA POBLACION</t>
  </si>
  <si>
    <t>REALIZAR ENCUENTROS EN LAS UNAP</t>
  </si>
  <si>
    <t>3153 - SERVICIO DE INFORMACIÓN Y ASISTENCIA AL EMPLEADOR</t>
  </si>
  <si>
    <t>Empleadores y ciudadanos del país</t>
  </si>
  <si>
    <t>Brindar servicios de calidad que cumplan con las expectativas de las partes interesadas</t>
  </si>
  <si>
    <t>2946 - Defensoría legal</t>
  </si>
  <si>
    <t>ASUMIR LA ASISTENCIA EN DEFENSORIA DE LOS AFILIADOS EN CASO DE DENEGACION  DE SUS DERECHOS</t>
  </si>
  <si>
    <t>2957 - SUPERVISIONES, MONITOREOS Y EVALUACIONES</t>
  </si>
  <si>
    <t>CANTIDAD DE INFORMES DE SUPERVSION</t>
  </si>
  <si>
    <t>REALIZAR SUPERVISIONES, MONITOREO Y EVALUACION</t>
  </si>
  <si>
    <t>2947 - Campañas publicitarias</t>
  </si>
  <si>
    <t>Todas las personas</t>
  </si>
  <si>
    <t>Realizar campañas publicitarias por radio televisión y prensa escrita sobre los beneficios del seguro familiar de salud, de pensión y riesgos laboral</t>
  </si>
  <si>
    <t xml:space="preserve">Producto </t>
  </si>
  <si>
    <t>Cod For</t>
  </si>
  <si>
    <t>Aministracion de Contribuciones Especiales</t>
  </si>
  <si>
    <t>Administracion de Contribuciones Especiales</t>
  </si>
  <si>
    <t>Fondo a Cargo del Poder Ejecutivo</t>
  </si>
  <si>
    <t>Reduccion y Control de uso de Drogas</t>
  </si>
  <si>
    <t>Desarrollo Terrirorial y de Comunidades</t>
  </si>
  <si>
    <t>Apoyo al Desarrollo Provincial</t>
  </si>
  <si>
    <t>Administracion de Activos, Pasivos y Transferencias</t>
  </si>
  <si>
    <t>Proteccion Social</t>
  </si>
  <si>
    <t>Desarrollo Social Comunitario</t>
  </si>
  <si>
    <t>Control Fiscal</t>
  </si>
  <si>
    <t>Construcción y Reconstrucción de Centros de Salud</t>
  </si>
  <si>
    <t>Servicio de Comunicacion y Analisis Estrategico</t>
  </si>
  <si>
    <t>Servicio Integral de Emergencias</t>
  </si>
  <si>
    <t>Promocion e Implementacion del Gobierno Electronico</t>
  </si>
  <si>
    <t>OFICINA PRESIDENCIAL DE TECNOLOGIA DE LA INFORMACION Y COMUNICACION</t>
  </si>
  <si>
    <t>Promocion y Fomento de la Etica en el Sector Publico</t>
  </si>
  <si>
    <t>Asistencia y Prevencion Para Seguridad Ciudadana</t>
  </si>
  <si>
    <t>Servicios de Control y Migracion</t>
  </si>
  <si>
    <t>Atencion de Emergencia a Ciudadanos</t>
  </si>
  <si>
    <t>CUERPO DE BOMBEROS DE SANTO DOMINGO, DISTRITO NACIONAL</t>
  </si>
  <si>
    <t>CUERPO DE BOMBEROS DE SANTO DOMINGO OESTE</t>
  </si>
  <si>
    <t>CUERPO DE BOMBEROS SANTO DOMINGO NORTE</t>
  </si>
  <si>
    <t>CUERPO DE BOMBEROS SANTO DOMINGO ESTE</t>
  </si>
  <si>
    <t>CUERPO DE BOMBEROS DE SANTO DOMINGO DE BOCA CHICA</t>
  </si>
  <si>
    <t>CUERPO DE BOMBEROS DE SANTO DOMINGO DE LOS ALCARRIZOS</t>
  </si>
  <si>
    <t>CUERPO DE BOMBEROS DE SANTO DOMINGO DE PEDRO BRAND</t>
  </si>
  <si>
    <t>INSTITUTO NACIONAL DE MIGRACION</t>
  </si>
  <si>
    <t>Admnistracion De Activos Pasivos y Transferencias</t>
  </si>
  <si>
    <t>Servicios de Seguridad Ciudadana y Orden Publico</t>
  </si>
  <si>
    <t>DIRECCION CENTRAL  DE  POLICIA DE TURISMO</t>
  </si>
  <si>
    <t>Servicios de Ordenamiento y Asistencia del Transporte Terrestre</t>
  </si>
  <si>
    <t>Formación y Cultura de la P.N.</t>
  </si>
  <si>
    <t>Servicios de Salud y Seguridad Social de la Policia Nacional</t>
  </si>
  <si>
    <t>Despacho del Ministro</t>
  </si>
  <si>
    <t>DIRECCION GENERAL DEL PLAN SOCIAL DEL MINISTERIO DE DEFENSA</t>
  </si>
  <si>
    <t>Defensa Nacional</t>
  </si>
  <si>
    <t>Cuerpo Especializado de Seguridad Aeroportuaria y de Aviación Civil (CESAC)</t>
  </si>
  <si>
    <t>0030</t>
  </si>
  <si>
    <t>0028</t>
  </si>
  <si>
    <t>INSTITUTO ESPECIALIZADO DE ESTUDIOS SUPERIORES DE LAS FF.AA</t>
  </si>
  <si>
    <t>ESC DE GRAD.DE COM.Y ESTADO MAYOR CONJ.'GRAL DE DIV. GREGORIO LUPERON'</t>
  </si>
  <si>
    <t>Administración De Contribuciones Especiales</t>
  </si>
  <si>
    <t>Defensa Terrestre</t>
  </si>
  <si>
    <t>Educacion y Capacitacion MIlitar</t>
  </si>
  <si>
    <t>DIRECCIÓN GENERAL DE LA ESCUELA DE GRADUADOS DE ESTUDIOS SUPERIORES DEL ERD</t>
  </si>
  <si>
    <t>Defensa Naval</t>
  </si>
  <si>
    <t>Educacion y Capacitacion Militar</t>
  </si>
  <si>
    <t>Servicios de Salud</t>
  </si>
  <si>
    <t>Defensa Aerea</t>
  </si>
  <si>
    <t>Aplicacion de la Politica Exterior, Fomento de las Relaciones Comerciales y Servicios Consulares</t>
  </si>
  <si>
    <t>CONSEJO NACIONAL DE FRONTERAS</t>
  </si>
  <si>
    <t>COMISION NACIONAL DE NEGOCIACIONES  COMERCIALES (CNNC)</t>
  </si>
  <si>
    <t>Expedicion, Renovacion y Control de Pasaportes</t>
  </si>
  <si>
    <t>Formacion Academica, Postgrado y Educacion Continua</t>
  </si>
  <si>
    <t>Administracion de las Operaciones del Tesoro</t>
  </si>
  <si>
    <t>Registro y Control de Bienes Inmuebles</t>
  </si>
  <si>
    <t>Administracion de Bienes Nacionales</t>
  </si>
  <si>
    <t>Regulacion, Supervision y Fomento de las Compras Publicas</t>
  </si>
  <si>
    <t>Formulacion de Politicas Trib. y Gestion de Exoneraciones</t>
  </si>
  <si>
    <t>Capacitacion en Politicas y Gestion Fiscal</t>
  </si>
  <si>
    <t>Servicios de Contabilidad Gubernamental</t>
  </si>
  <si>
    <t>Administracion de Credito Publico</t>
  </si>
  <si>
    <t>Modernizacion de la Administracion Financiera</t>
  </si>
  <si>
    <t>Administracion Presupuestaria</t>
  </si>
  <si>
    <t>Administracion de Pensiones y Jubilaciones</t>
  </si>
  <si>
    <t>Adm. de Activos, Pasivos y Transferencias</t>
  </si>
  <si>
    <t>Actividades centrales</t>
  </si>
  <si>
    <t>INSTITUTO NACIONAL DE BIENESTAR MAGISTERIAL</t>
  </si>
  <si>
    <t>OFICINA DE COOPERACIÓN INTERNACIONAL (OCI)</t>
  </si>
  <si>
    <t>Servicios Técnicos Pedagógicos y Supervisión.</t>
  </si>
  <si>
    <t>INSTITUTO DOM. DE EVALUACIÓN E INVESTIGACIÓN DE LA CALIDAD EDUCATIVA</t>
  </si>
  <si>
    <t>INSTITUTO NACIONAL DE EDUCACIÓN FISICA</t>
  </si>
  <si>
    <t>Servicios de Educación Inicial.</t>
  </si>
  <si>
    <t>INSTITUTO NACIONAL DE ATENCIÓN INTEGRAL A PRIMERA INFANCIA (INAIPI)</t>
  </si>
  <si>
    <t>Servicios de Educación Básica.</t>
  </si>
  <si>
    <t>Servicios de Educación Media.</t>
  </si>
  <si>
    <t>Servicios de Educación de Adultos.</t>
  </si>
  <si>
    <t>Servicios de Bienestar Estudiantil</t>
  </si>
  <si>
    <t>Instituto Nacional de Bienestar Estudiantil (INABIE)</t>
  </si>
  <si>
    <t>Construccion,  Ampliacion y Rehabilitacion de Planteles Escolares</t>
  </si>
  <si>
    <t>Formación y Desarrollo de la Carrera Docente.</t>
  </si>
  <si>
    <t>INSTITUTO SUPERIOR DE FORMACION DOCENTE  SALOME UREÑA</t>
  </si>
  <si>
    <t>INSTITUTO NACIONAL DE FORMACION Y CAPACITACION MAGISTERIAL</t>
  </si>
  <si>
    <t>Administración de Contribuciones Especiales.</t>
  </si>
  <si>
    <t>Administración de Activos, Pasivos y Transferencias.</t>
  </si>
  <si>
    <t>0029</t>
  </si>
  <si>
    <t>PROGRAMA DE MEDICAMENTOS ESENCIALES</t>
  </si>
  <si>
    <t>Control de Enfermedades Prevenibles por Vacunas</t>
  </si>
  <si>
    <t>PROGRAMA AMPLIADO DE INMUNIZACIÓN (PAI)</t>
  </si>
  <si>
    <t>Administración de Transferencias, Pasivos y Activos Financieros</t>
  </si>
  <si>
    <t>Construcción, Reparación y Mantenimiento de Instalaciones Deportivas</t>
  </si>
  <si>
    <t>Apoyo y Supervisión al Deporte Federado y Alto Rendimiento</t>
  </si>
  <si>
    <t>Formación ,Capacitación y Asistencia Técnica Deportiva</t>
  </si>
  <si>
    <t>Apoyo al Deporte Escolar y Universitario</t>
  </si>
  <si>
    <t>Fomento de la Recreación y el Deporte de Tiempo Iibre</t>
  </si>
  <si>
    <t>Administración de Activos, Pasivos y Transferencias</t>
  </si>
  <si>
    <t>OFICINA DE TRATADOS COMERCIALES AGRICOLAS</t>
  </si>
  <si>
    <t>Sanidad Animal, Asistencia Técnica y Fomento Pecuario</t>
  </si>
  <si>
    <t>Administración de Transferencias y Activos Financieros</t>
  </si>
  <si>
    <t>Construcción de Calles y Avenidas</t>
  </si>
  <si>
    <t>Reconstrucción de Calles y Avenidas</t>
  </si>
  <si>
    <t>Pavimentación y Asfaltado de Calles, Avenidas, Carreteras y Caminos Vecinales</t>
  </si>
  <si>
    <t>Construcción de Carretera</t>
  </si>
  <si>
    <t>Reconstrucción y Rehabilitación de Carreteras</t>
  </si>
  <si>
    <t>Reconstrucción y Rehabilitación de Caminos Vecinales</t>
  </si>
  <si>
    <t>Construcción de Puentes</t>
  </si>
  <si>
    <t>Reconstrucción y Rehabilitación de Obras Hidráulicas y de Drenaje</t>
  </si>
  <si>
    <t>OFICINA NAC. DE EVALUACIÓN SÍSMICA Y VULNERABILIDAD DE INFRAESTRUCTURA</t>
  </si>
  <si>
    <t>Remodelación, Rehabilitación y Reparación de Edificaciones</t>
  </si>
  <si>
    <t>Gestión del Sistema de Peajes</t>
  </si>
  <si>
    <t>Regulación del Transito Terrestre</t>
  </si>
  <si>
    <t>Servicios de Transporte Terrestre</t>
  </si>
  <si>
    <t>FONDO DE DESARROLLO DE TRANSPORTE TERRESTRE</t>
  </si>
  <si>
    <t>33</t>
  </si>
  <si>
    <t>Reducción de Vulnerabilidades en Infraestructura ante la Ocurrencia de Fenómenos Naturales</t>
  </si>
  <si>
    <t>Fomento y Desarrollo del Sector Industrial</t>
  </si>
  <si>
    <t>Apoyo a la Industria Nacional de la Agüja</t>
  </si>
  <si>
    <t>Fomento y Desarrollo de la Pequeña  y Mediana Empresa</t>
  </si>
  <si>
    <t>Supervisión y Regulación de los Servicios Turísticos</t>
  </si>
  <si>
    <t>Fomento y Desarrollo de Infraestructura Turistica</t>
  </si>
  <si>
    <t>DIRECCION GENERAL DE PRISIONES (DGP)</t>
  </si>
  <si>
    <t>INSTITUTO NACIONAL DE CIENCIAS FORENSE (INACIF)</t>
  </si>
  <si>
    <t>Promoción  y Defensoría de los Derechos de la Mujer</t>
  </si>
  <si>
    <t>Promoción de los Derechos a la Salud Integral, Salud Sexual y Reproductiva de la Mujer</t>
  </si>
  <si>
    <t>Conservación de Monumentos Históricos</t>
  </si>
  <si>
    <t>Conservación de Documentos y Exhibiciones Históricas</t>
  </si>
  <si>
    <t>BIBLIOTECA NACIONAL PEDRO HENRÍQUEZ UREÑA</t>
  </si>
  <si>
    <t>Fomento y Desarrollo de la Cultura</t>
  </si>
  <si>
    <t>ORQUESTA SINFÓNICA NACIONAL</t>
  </si>
  <si>
    <t>Administración de Transferencias Pasivos Activos Financieros</t>
  </si>
  <si>
    <t>Protección y Defensa del Medio Ambiente y los Recursos Naturales</t>
  </si>
  <si>
    <t>Administración de Activos, Pasivos y Transferencia</t>
  </si>
  <si>
    <t>Fomento y Desarrollo de la Educación Superior</t>
  </si>
  <si>
    <t>INSTITUTO TECNOLÓGICO SUPERIOR COMUNITARIO</t>
  </si>
  <si>
    <t>Fomento y Desarrollo de la Ciencia y Tecnología</t>
  </si>
  <si>
    <t>INSTITUTO TECNOLÓGICO DE LAS AMÉRICAS</t>
  </si>
  <si>
    <t>Desarrollo y Coordinacion de Politicas e Iniciativas Estrategicas</t>
  </si>
  <si>
    <t>Generacion de Estadisticas Nacionales</t>
  </si>
  <si>
    <t>Analisis Economico y Social</t>
  </si>
  <si>
    <t>Planificacion Economica y Social</t>
  </si>
  <si>
    <t>COMISION INTERNACIONAL ASESORA CIENCIA Y TECNOLOGIA</t>
  </si>
  <si>
    <t>Gestion de la Cooperacion Internacional y Multilateral</t>
  </si>
  <si>
    <t>Diseño de Estrategias y Politicas Portuarias</t>
  </si>
  <si>
    <t>COMISION PRESIDENCIAL PARA LA MODERNIZACION Y SEGURIDAD PORTUARIAS</t>
  </si>
  <si>
    <t>Administracion de Activos ,Pasivos y Transferencias</t>
  </si>
  <si>
    <t>Profecionalizacion de la Funcion Publica</t>
  </si>
  <si>
    <t>Fortalecimiento de la Administración Publica</t>
  </si>
  <si>
    <t>Evaluacion del Desempeño Institucional</t>
  </si>
  <si>
    <t>Servicios Publicos</t>
  </si>
  <si>
    <t>Apoyo a la Municipalidad</t>
  </si>
  <si>
    <t>Innovacion de la Administracion Publica</t>
  </si>
  <si>
    <t>Formacion y Capacitacion Servidores de la Administracion Publica</t>
  </si>
  <si>
    <t>INSTITUTO NACIONAL DE ADMINISTRACION PUBLICA</t>
  </si>
  <si>
    <t>Actividades Centrales.</t>
  </si>
  <si>
    <t>Registro y Administracion del Estado Civil</t>
  </si>
  <si>
    <t>Administracion de Juntas Electorales y Expedicion de CIE</t>
  </si>
  <si>
    <t>Fiscalizacion y Analisis de Cuentas</t>
  </si>
  <si>
    <t>Administracion Constitucional</t>
  </si>
  <si>
    <t>Defensor del Pueblo</t>
  </si>
  <si>
    <t>Administracion de Justicia Electoral</t>
  </si>
  <si>
    <t>Deuda Publica y Otras Operaciones Financieras</t>
  </si>
  <si>
    <t>Pago de Energia no Cortable</t>
  </si>
  <si>
    <t>Deuda Publica y Otras Aplicaciones Financieras</t>
  </si>
  <si>
    <t>Subsidios del Estado</t>
  </si>
  <si>
    <t>Pensiones y Jubilaciones Civiles</t>
  </si>
  <si>
    <t>Administracion de Activos ,Pasivos y Capital</t>
  </si>
  <si>
    <t>REGULACION  Y CONTROL DE LOS AEROPUERTOS</t>
  </si>
  <si>
    <t>Operación de Red Nacional de Banco de Sangre</t>
  </si>
  <si>
    <t>Servicios de Salud a Nivel Comunitario</t>
  </si>
  <si>
    <t>Reducción y Repuesta Ante Emergencias</t>
  </si>
  <si>
    <t>Capacitación, Sensibilización y Entrenamiento de Jóvenes y Adolescentes</t>
  </si>
  <si>
    <t>Difusión de  Principios y Valores Humanitarios, Relaciones con Recursos Humanos</t>
  </si>
  <si>
    <t>Coordinacion y Prevencion de Vidas y Bienes en casos de Emergencias y Desastres</t>
  </si>
  <si>
    <t>Fomento al desarrollo de la Región Noroeste</t>
  </si>
  <si>
    <t>Construcción y Rehabilitación de Presas</t>
  </si>
  <si>
    <t>Mantenimiento y Rehabilitación de Canales de Riego</t>
  </si>
  <si>
    <t>Planificación, Fomento y Asesoría Municipal</t>
  </si>
  <si>
    <t>Administracion de Transferencias y Activos Financieros</t>
  </si>
  <si>
    <t>5126</t>
  </si>
  <si>
    <t>SUPERINTENDENCIA DE BANCOS</t>
  </si>
  <si>
    <t>Control y Fiscalización de las Entidades Bancarias y Financieras</t>
  </si>
  <si>
    <t>Control y Fizcalizacion Compañia de Seguros</t>
  </si>
  <si>
    <t>Docencia</t>
  </si>
  <si>
    <t>Investigación</t>
  </si>
  <si>
    <t>Extensión</t>
  </si>
  <si>
    <t>Bienestar Estudiantil</t>
  </si>
  <si>
    <t>Perfeccionamiento del Perfil Educativo</t>
  </si>
  <si>
    <t>Servicios Bibliograficos y de Internet</t>
  </si>
  <si>
    <t>Producción de Bienes y Servicios</t>
  </si>
  <si>
    <t>Deuda Pública y Otras Operaciones Financieras</t>
  </si>
  <si>
    <t>Conservación y Exhibición de la Fauna</t>
  </si>
  <si>
    <t>5131</t>
  </si>
  <si>
    <t>INSTITUTO DOMINICANO DE LAS TELECOMUNICACIONES</t>
  </si>
  <si>
    <t>INSTITUTO DOMINICANO DE LA TELECOMUNICACIONES</t>
  </si>
  <si>
    <t>REGULACIÓN Y SUPERVISION PARA EL DESARROLLO DE LAS COMUNICACIONES</t>
  </si>
  <si>
    <t>Investigación para el Desarrollo Agrícola, Pecuaria y Forestal</t>
  </si>
  <si>
    <t>Estudio y Conservación de la Biodiversidad</t>
  </si>
  <si>
    <t>Administración,Concesión y Registro de Signos Distintivos</t>
  </si>
  <si>
    <t>Administración de Fondos Especiales</t>
  </si>
  <si>
    <t>Concientizar y Educar al Pueblo Dominicano sobre la vida y obra del Patricio Juan Pablo Duarte</t>
  </si>
  <si>
    <t>FONDO PATRIMONIAL DE LAS EMPRESAS REFORMADAS</t>
  </si>
  <si>
    <t>FONDO PATRIMONIAL DE EMPRESAS REFORMADAS</t>
  </si>
  <si>
    <t>Administración de Transferencias y Activos Financieros.</t>
  </si>
  <si>
    <t>Fomento y Desarrollo Cooperativo</t>
  </si>
  <si>
    <t>Regularizacion y Fizcalizacion del Mercado de Valores</t>
  </si>
  <si>
    <t>Apoyo al Fomento de la Producción de la Uva</t>
  </si>
  <si>
    <t>Regulación y Supervisión de las Estancias Infantiles</t>
  </si>
  <si>
    <t>Investigación y Desarrollo en Biotecnología e Industria</t>
  </si>
  <si>
    <t>Fomento y Transferencia en Biotecnologia</t>
  </si>
  <si>
    <t>Formación Técnico Profesional a los Trabajadores del Sector Productivo</t>
  </si>
  <si>
    <t>Proyecto de Desarrollo, Construcción y Equipamiento Centros de Formación Hotelera, Pastelería, Gastronomía, Sto. Dgo e Higuey</t>
  </si>
  <si>
    <t>Administración, Ventas de Propiedades e Inversión del Estado</t>
  </si>
  <si>
    <t>Servicios de Aministracion Aduanera</t>
  </si>
  <si>
    <t>Servicios de Inspeccion y Supervision de Zonas Francas</t>
  </si>
  <si>
    <t>Servicios y Operaciones Tecnicas</t>
  </si>
  <si>
    <t>Recaudaciones de Impuestos</t>
  </si>
  <si>
    <t>Regulación y Supervisión de la Aviación Civil Nacional</t>
  </si>
  <si>
    <t>Administración de Transferencias, Activos y Pasivos Financieros</t>
  </si>
  <si>
    <t>5164</t>
  </si>
  <si>
    <t>CONSEJO NAC. PARA LAS COMUNIDADES DOMINICANAS EN EL EXTERIOR (CONDEX)</t>
  </si>
  <si>
    <t>Servicio Nacional de Defensa Publica</t>
  </si>
  <si>
    <t>Fomento y Promoción Cinematográficas</t>
  </si>
  <si>
    <t>INSTITUTO DOMINICANO PARA LA CALIDAD (INDOCAL)</t>
  </si>
  <si>
    <t>Servicios de Normalización y Metrologìa Legal e Industrial</t>
  </si>
  <si>
    <t>MERCADOS DOMINICANOS DE ABASTO AGROPECUARIO</t>
  </si>
  <si>
    <t>Gestón y Regularización de Mercados Agropecuarios</t>
  </si>
  <si>
    <t>Mercados Dominicanos de Abasto Agropecuario</t>
  </si>
  <si>
    <t>Politicas Competitivas</t>
  </si>
  <si>
    <t>CONSEJO NACIONAL DE DISCAPACIDAD (CONADIS)</t>
  </si>
  <si>
    <t>CONSEJO NACIONAL DE DISCAPACITADOS (CONADIS)</t>
  </si>
  <si>
    <t>CONSEJO NAC. DE INVESTIGACIONES AGROPECUARIAS Y FORESTALES (CONIAF)</t>
  </si>
  <si>
    <t>CONSEJO NACIONAL DE INVESTIGACIONES AGROPECUARIAS Y FORESTALES (CONIAF</t>
  </si>
  <si>
    <t>Desarrollo de Políticas y Fomento de Investigaciones Tec., Agropecuarias y Forestal</t>
  </si>
  <si>
    <t>CONSEJO NACIONAL DE INVESTIGACIONES AGROPECUARIAS Y FORESTALES (CONIAF)</t>
  </si>
  <si>
    <t>FONDO NACIONAL PARA EL MEDIO AMBIENTE Y RECURSOS NATURALES</t>
  </si>
  <si>
    <t>Desarrollo del Medio Ambiente y Recursos Naturales</t>
  </si>
  <si>
    <t>DIRECCION CENTRAL DEL SERVICIO NACIONAL DE SALUD</t>
  </si>
  <si>
    <t>DIRECCIÓN CENTRAL DEL SERVICIO NACIONAL DE SALUD</t>
  </si>
  <si>
    <t>Actividad Común ( a los Programas 11 y 12)</t>
  </si>
  <si>
    <t>Provisión de Servicios de Salud en Establecimientos no Auto gestionados de Nivel Complementario</t>
  </si>
  <si>
    <t>Provisión de Servicios de Salud en Establecimientos Auto gestionados</t>
  </si>
  <si>
    <t>HOSPITAL GENERAL DR. VINICIO CALVENTI</t>
  </si>
  <si>
    <t>HOSPITAL GENERAL DE ESPECIALIDADES DR. NELSON ASTACIO</t>
  </si>
  <si>
    <t>HOSPITAL REGIONAL DR. MARCELINO VELEZ SANTANA</t>
  </si>
  <si>
    <t>HOSPITAL TRAUMATOLOGICO QUIRURGICO PROFESOR JUAN BOSCH</t>
  </si>
  <si>
    <t>HOSPITAL TRAUMATOLOGICO DR. NEY ARIAS LORA</t>
  </si>
  <si>
    <t>INSTITUTO NACIONAL DEL CANCER ROSA EMILIA SANCHEZ PEREZ DE TAVAREZ</t>
  </si>
  <si>
    <t>HOSPITAL PEDIATRICO DR. HUGO MENDOZA, CIUDAD DE LA SALUD</t>
  </si>
  <si>
    <t>HOSPITAL MATERNO DR. REYNALDO ALMANZAR, CIUDAD DE LA SALUD</t>
  </si>
  <si>
    <t>CENTRO CARDIO-NEURO OFTALMOLÓGICO Y DE TRASPLANTE (CECANOT)</t>
  </si>
  <si>
    <t>Centro de Educación Médica de Amistad Dominico-Japonés (CEMADOJA)</t>
  </si>
  <si>
    <t>INSTITUTO GEOGRÁFICO NACIONAL JOSÉ JOAQUÍN HUNGRÍA MORELL</t>
  </si>
  <si>
    <t>Regulacion y Coordinacion de la Geografia y Cartografia Nacional</t>
  </si>
  <si>
    <t>Administracion de Riesgos de Salud</t>
  </si>
  <si>
    <t>Prestaciones de Servicios de Salud</t>
  </si>
  <si>
    <t>Administración de Riesgos Laborales</t>
  </si>
  <si>
    <t>Atencion Integral a Menores de 5 Años</t>
  </si>
  <si>
    <t>Administradora de Estancias Infantiles Salud Segura (AEI-SS)</t>
  </si>
  <si>
    <t>Administrador del Auto Seguro</t>
  </si>
  <si>
    <t>Prestaciones Sociales</t>
  </si>
  <si>
    <t>SUPERINTENDENCIA DE PENSIONES</t>
  </si>
  <si>
    <t>Supervisión y Fiscalización del Sistema de Pensiones</t>
  </si>
  <si>
    <t>Supervision y Regulacion de los Servicios de Salud y Riesgos Laborales</t>
  </si>
  <si>
    <t>Administración de las Contribuciones Especiales</t>
  </si>
  <si>
    <t>Administración, Recaudo y Distribución del Flujo de Fondo</t>
  </si>
  <si>
    <t>Promoción del Sistema y Defensa de los Afiliados</t>
  </si>
  <si>
    <t>5208</t>
  </si>
  <si>
    <t>SEGURO NACIONAL DE SALUD</t>
  </si>
  <si>
    <t>Gestión de Atención al Usuario, de Afiliación y Salud</t>
  </si>
  <si>
    <t>Presupuesto Programa</t>
  </si>
  <si>
    <t>Presupuesto UE</t>
  </si>
  <si>
    <t>Ciudadanos y visitantes extranjeros</t>
  </si>
  <si>
    <t>01 - Actividad Central</t>
  </si>
  <si>
    <t>5037 - Servicio de tours y acceso Palacio Presidencial</t>
  </si>
  <si>
    <t>Adquisición de sistema para fortalecer el servicio de tours y el control/acceso de visitantes a Casa de Gobierno</t>
  </si>
  <si>
    <t>Población Nacional</t>
  </si>
  <si>
    <t>Coordinacion de las actividades transversales del Ministerio de la Presidencia</t>
  </si>
  <si>
    <t>4891 - República Digital</t>
  </si>
  <si>
    <t>incorporar las tecnologías a los procesos de enseñanza-aprendizaje en todos los sub sistemas educativos.</t>
  </si>
  <si>
    <t>% De ejecución de los proyectos</t>
  </si>
  <si>
    <t>4979 - Acciones Nacionales de Mitigación Nacionalmente Apropiadas (NAMAS)</t>
  </si>
  <si>
    <t>Consiste en realizar acciones Nacionales de Mitigación Nacionalmente Apropiadas (NAMAS)</t>
  </si>
  <si>
    <t>No. de NAMAS Implementadas</t>
  </si>
  <si>
    <t>4981 - Sensibilización del público sobre cambio climático</t>
  </si>
  <si>
    <t>Consiste en la Educación, concienciación y sensibilización del público sobre Cambio Climático</t>
  </si>
  <si>
    <t>No. de Personas Sensibilizadas</t>
  </si>
  <si>
    <t>4980 - Promoción y asistencia técnica para el diseño y ejecución de proyectos de adaptación al cambio climático</t>
  </si>
  <si>
    <t>Consiste en la Validación de proyectos ante la Convención Marco de Cambio Climático</t>
  </si>
  <si>
    <t>No. de proyectos en ejecucion</t>
  </si>
  <si>
    <t>4978 - Promoción y asistencia técnica para el registro de proyectos bajo el Mecanismo de Desarrollo Limpio (MDL)</t>
  </si>
  <si>
    <t>Consiste en la Promoción y asistencia técnica para el registro de proyectos bajo el Mecanismo de Desarrollo Limpio (MDL)</t>
  </si>
  <si>
    <t>No. de proyectos registrados bajo el MDL</t>
  </si>
  <si>
    <t>01 - Despacho del Ministro</t>
  </si>
  <si>
    <t>Coordinación de las actividades transversales y de asistencia del Ministerio De Defensa</t>
  </si>
  <si>
    <t>3653 - REALIZACIÓN DE OPERATIVOS MÉDICOS A CIVILES Y MILITARES</t>
  </si>
  <si>
    <t>ATENDER A LAS DIFERENTES PATOLOGÍAS A PERSONAS DE LA CLASE CIVIL Y MILITAR</t>
  </si>
  <si>
    <t>3650 - SUMINISTRO DE PRODUCTOS MEDICINALES A CIVILES Y MILITARES</t>
  </si>
  <si>
    <t>DISTRIBUCIÓN DE PRODUCTOS MEDICINALES A PERSONAS DE LA CLASE CIVIL Y MILITAR</t>
  </si>
  <si>
    <t>Productos Suministrados</t>
  </si>
  <si>
    <t>Dir. Programas Sociales e Implementadores Políticas Publicas</t>
  </si>
  <si>
    <t>Coordinacion de las actividades transversales del Gabinete de la Politica Social.</t>
  </si>
  <si>
    <t>2876 - FORMULACIÓN DE PROPUESTAS DE POLÍTICAS  PUBLICAS INCLUSIVAS BASADAS EN EVIDENCIAS</t>
  </si>
  <si>
    <t>Proceso de elaboración de propuestas de políticas sociales inclusivas mediante el diagnostico , análisis y evaluación de las brechas existentes en las acciones de gobierno</t>
  </si>
  <si>
    <t>Numero de Propuestas de Políticas Publicas elaboradas</t>
  </si>
  <si>
    <t>0216 - MINISTERIO DE CULTURA</t>
  </si>
  <si>
    <t>01 - MINISTERIO DE CULTURA</t>
  </si>
  <si>
    <t>No aplica para esta actividad</t>
  </si>
  <si>
    <t>01 - Actividades Centrales</t>
  </si>
  <si>
    <t>3962 - ADMINISTRACIÓN DE SERVICIOS FINANCIEROS (MINISTERIO DE CULTURA)</t>
  </si>
  <si>
    <t>ADMINISTRACIÓN DE SERVICIOS FINANCIEROS (MINISTERIO DE CULTURA)</t>
  </si>
  <si>
    <t>Instituciones  que integran Gabinete de Políticas Sociales</t>
  </si>
  <si>
    <t>2870 - ALINEACIÓN ESTRATÉGICA Y RACIONALIZACION DEL GASTO DE LA PROTECCIÓN SOCIAL NO CONTRIBUTIVA</t>
  </si>
  <si>
    <t>Conducción de procesos de planificación y alineación estratégica del accionar de las instituciones adscritas al Gabinete Social , asi como un seguimiento y monitoreo a la ejecución presupuestaria , en procura de alinear los esfuerzos y  evitar la dispersión de las acciones en materia de intervención y el uso eficiente y transparente del gasto social. Al mismo tiempo contribuir con personas de escasos recursos</t>
  </si>
  <si>
    <t>Estrategias Transversales Coordinadas Ejecutadas</t>
  </si>
  <si>
    <t>01 - Actividades centrales</t>
  </si>
  <si>
    <t>Actividades Centrales: Apoyar la unidades sustantiva para que estas logren sus objetivos misionales.</t>
  </si>
  <si>
    <t>2979 - Inclusión de instituciones públicas en el SASP</t>
  </si>
  <si>
    <t>IMPLEMENTACION DEL SISTEMA DE ADMINISTRACION DE SERVIDORES PUBLICOS EN EL ESTADO DOMINICANO</t>
  </si>
  <si>
    <t>Instituciones con SASP implementado</t>
  </si>
  <si>
    <t>Instituciones Públicas</t>
  </si>
  <si>
    <t>5119 - Informe técnico sobre el monitoreo medio ambiental y de los recursos costeros marinos</t>
  </si>
  <si>
    <t>Consultoría para el análisis de los niveles contaminantes en zonas costeras mediante la determinación de concentraciones de isotopos estables por espectometría de masas.</t>
  </si>
  <si>
    <t>Informes técnicos elaborados</t>
  </si>
  <si>
    <t>Ciudadano / Instituciones Públicas</t>
  </si>
  <si>
    <t>5118 - Informe técnico sobre determinación por zonas de la biodiversidad de los recursos bióticos y abióticos existentes en nuestros espacios marinos</t>
  </si>
  <si>
    <t>Estudio batimétrico, estudio hidrográfico y geofísico, estudio  de localización y cuantificación de recursos abióticos, diagnóstico de recursos bióticos, asesoría sobre el potencial energético de los recursos marinos, asesoría sobre acuicultura y maricultura, asesoría sobre oceanografía y recursos marinos.</t>
  </si>
  <si>
    <t>Informes  técnicos elaborados</t>
  </si>
  <si>
    <t>5121 - Informe técnico sobre determinación de la infraestructura necesaria para garantizar la seguridad de nuestro mar territorial</t>
  </si>
  <si>
    <t>Propuestas de infraestructura para garantizar la seguridad de nuestro mar territorial</t>
  </si>
  <si>
    <t>5122 - Representación del Estado dominicano en los cónclaves nacionales e internacionales</t>
  </si>
  <si>
    <t>Ejecución de reuniones referentes a la Negociación de Fronteras Marítimas de la Rep. Dom. Con terceros estados, participación en eventos nacionales e internacionales del sector marítimo, estudios avanzados en Derecho del Mar.</t>
  </si>
  <si>
    <t>Número de participaciones</t>
  </si>
  <si>
    <t>Ciudadanos e Instituciones Públicas y Educativas</t>
  </si>
  <si>
    <t>5120 - Promoción de la Ciencia Oceanográfica y conciencia medio ambiental</t>
  </si>
  <si>
    <t>Conferencias Marítimas Oceanográficas,  Mapa Topobatimétrico, Charlas educativas ''Exploración azul''</t>
  </si>
  <si>
    <t>Asalariados públicos y privados y sus dependientes</t>
  </si>
  <si>
    <t>El Consejo Nacional de Seguridad Social (CNSS), como órgano rector del Sistema Dominicano de Seguridad Social (SDSS), tiene a su cargo la dirección y la conducción del mismo.</t>
  </si>
  <si>
    <t>3218 - ASALARIADOS Y SUS DEPENDIENTES AFILIADOS AL SEGURO FAMILIAR DE SALUD</t>
  </si>
  <si>
    <t>FAMILIARES EN ADICIÓN A LOS DEPENDIENTES INDICADOS EN EL ARTÍCULO 123 DE LA LEY 87-01, SIEMPRE QUE EL AFILIADO CUBRA EL COSTO DE SU PROTECCIÓN, EL CUAL SERÁ DETERMINADO DE FORMA GENERAL POR EL CONSEJO NACIONAL DE SEGURIDAD SOCIAL.</t>
  </si>
  <si>
    <t>Afiliados</t>
  </si>
  <si>
    <t>Estudiantes y trabajadores</t>
  </si>
  <si>
    <t>3224 - INCORPORACIÓN DE LA SEGURIDAD SOCIAL COMO UN COMPONENTE CLAVE DE LA EDUCACIÓN NACIONAL A ESTUDIANTES Y TRABAJADORES</t>
  </si>
  <si>
    <t>GESTIONAR RECURSOS Y APOYO DEL MINISTERIO DE EDUCACIÓN Y OTRAS ENTIDADES VINCULADAS PARA IMPLEMENTAR EL ARTÍCULO 6 DE LA LEY 87-01</t>
  </si>
  <si>
    <t>Estudiantes y trabajadores incorporados</t>
  </si>
  <si>
    <t>Jóvenes mayores de 15 años y adultos analfabetos</t>
  </si>
  <si>
    <t>3165 - Quisquella somos todos</t>
  </si>
  <si>
    <t>REDUCIR EL INDICE DE ANALFABETISMO, ATENCIÓN A LA PRIMERA INFANCIA, QUISQUEYA SIN MISERIA, APOYO A UNIDADES PRODUCTIVAS Y DESARROLLO DE CLUSTER.</t>
  </si>
  <si>
    <t>Porcentaje de reducción de analfabetismo</t>
  </si>
  <si>
    <t>Pensionados reparto beneficiarios</t>
  </si>
  <si>
    <t>3223 - OTORGAMIENTO DE BONO DE RECONOCIMIENTO A PENSIONADOS</t>
  </si>
  <si>
    <t>BENEFICIARIOS DEL BONO DE RECONOCIMIENTO IDENTIFICADOS Y BONOS EMITIDOS</t>
  </si>
  <si>
    <t>Cantidad de bonos de reconocimientos otorgados</t>
  </si>
  <si>
    <t>Pensionados CCI y Reparto y sus dependientes</t>
  </si>
  <si>
    <t>3219 - AFILIACION AL SEGURO FAMILIAR DE SALUD PARA LOS PENSIONADOS Y SUS DEPENDIENTES</t>
  </si>
  <si>
    <t>SEGURO FAMILIAR DE SALUD DISPONIBLE PARA LOS PENSIONADOS DE REPARTO Y CAPITALIZACIÓN INDIVIDUAL</t>
  </si>
  <si>
    <t>Pensionados y familiares beneficiados</t>
  </si>
  <si>
    <t>Ciudadanos, residentes y visitantes</t>
  </si>
  <si>
    <t>3221 - SEGURO DE ACCIDENTES DE TRÁNSITO</t>
  </si>
  <si>
    <t>ATENCIÓN MÉDICA PARA CIUDADANOS DOMINICANOS, RESIDENTES LEGALES Y TURISTAS QUE HAN SUFRIDO ACCIDENTES DE TRÁNSITO: EMERGENCIAS, SERVICIOS AMBULATORIOS, SEGÚN EL CATÁLOGO DE PRESTACIONES QUE DETERMINE EL CNSS</t>
  </si>
  <si>
    <t>Personas aseguradas</t>
  </si>
  <si>
    <t>Niños (as) de 45 dias a 5 años</t>
  </si>
  <si>
    <t>3222 - AFILIACIÓN DE LAS ESTANCIAS INFANTILES DEL RÉGIMEN CONTRIBUTIVO Y REGISTRO DE LOS NIÑOS RECIBIENDO ATENCIÓN EN LAS ESTANCIAS DE INAIPI U OTRAS</t>
  </si>
  <si>
    <t>RED DE ESTANCIAS INFANTILES PARA HIJOS DE PERSONAS AFILIADAS AL SDSS AMPLIADA</t>
  </si>
  <si>
    <t>Niños registrados</t>
  </si>
  <si>
    <t>3225 - SISTEMA DE ENLACE DE MONITOREO Y EVALUACIÓN DEL SDSS PARA MEDIR SU DESARROLLO INTEGRAL</t>
  </si>
  <si>
    <t>DESARROLLAR CON LA PARTICIPACIÓN Y VEEDURÍA DE LA POBLACIÓN, UN SISTEMA DE MONITOREO Y EVALUACIÓN DE LA CALIDAD DE LOS SERVICIOS DE SALUD DE LAS PRESTADORAS PÚBLICAS Y PRIVADAS</t>
  </si>
  <si>
    <t>Entidades enlazadas</t>
  </si>
  <si>
    <t>Afiliados al Sistema Dominicano de Seguridad Social</t>
  </si>
  <si>
    <t>3226 - ACCESO OPORTUNO CON CALIDAD Y CALIDEZ A LOS BENEFICIOS QUE ESTABLECE EL SISTEMA.</t>
  </si>
  <si>
    <t>CONSOLIDAR LAS NORMATIVAS, RESOLUCIONES, REGLAMENTOS DEL SFS; SVDS; SRL DE ACUERDO A LAS DISPOSICIONES DE LA LEY</t>
  </si>
  <si>
    <t>Cantidad de afiliados en el sistema</t>
  </si>
  <si>
    <t>Trabajadores y profesionales por cuenta propia y dependiente</t>
  </si>
  <si>
    <t>3217 - TRABAJADORES POR CUENTA PROPIA AFILIADOS AL SEGURO FAMILIAR DE SALUD DEL REGIMÉN CONTRIBUTIVO SUBSIDIADO</t>
  </si>
  <si>
    <t>PROFESIONALES Y TÉCNICOS INDEPENDIENTES CON INGRESOS PROMEDIO, IGUALES O SUPERIORES A UN SALARIO MÍNIMO NACIONAL, CON APORTES DEL TRABAJADOR Y UN SUBSIDIO ESTATAL PARA SUPLIR LA FALTA DE EMPLEADOR</t>
  </si>
  <si>
    <t>Pensionados Régimen Subsidiado</t>
  </si>
  <si>
    <t>3220 - OTORGAMIENTO DE PENSIONES SOLIDARIAS (DISCAPACITADOS)</t>
  </si>
  <si>
    <t>PENSIONES QUE SE OTORGAN A LOS BENEFICIARIOS DEL RÉGIMEN SUBSIDIADO,  TENDRÁN UN MONTO EQUIVALENTE AL_x000D_
SESENTA POR CIENTO (60%) DEL SALARIO MÍNIMO PÚBLICO DE CONFORMIDAD CON EL ARTÍCULO 65 DE LA LEY 87-01</t>
  </si>
  <si>
    <t>Pensionados Beneficiados</t>
  </si>
  <si>
    <t>Clase Civil y Militar</t>
  </si>
  <si>
    <t>3648 - ASISTENCIA SOCIAL DE RACIONES ALIMENTICIAS A CIVILES Y MILITARES</t>
  </si>
  <si>
    <t>DISTRIBUCIÓN DE ALIMENTOS A CIVILES Y MILITARES</t>
  </si>
  <si>
    <t>3651 - AYUDAS ECONÓMICAS A CIVILES Y MILITARES</t>
  </si>
  <si>
    <t>AYUDAS PARA SER OTORGADAS A PERSONAS CIVILES Y MILITARES</t>
  </si>
  <si>
    <t>Personas beneficiadas</t>
  </si>
  <si>
    <t>3960 - DIRECCIÓN Y COORDINACIÓN (MINISTERIO DE CULTURA)</t>
  </si>
  <si>
    <t>DIRECCIÓN Y COORDINACIÓN (MINISTERIO DE CULTURA)</t>
  </si>
  <si>
    <t>Ciudadanos y usuarios extranjeros</t>
  </si>
  <si>
    <t>5039 - Servicio de información a ciudadanos y usuarios extranjeros</t>
  </si>
  <si>
    <t>Servicio de información a ciudadanos y usuarios extranjeros vía telefónica</t>
  </si>
  <si>
    <t>Llamadas atendidas</t>
  </si>
  <si>
    <t>Coordinacion de las actividades transversales del Ministerio de Interior y Policia</t>
  </si>
  <si>
    <t>4957 - Creación e implementación del Sistema Nacional de Servicios, Denuncias y Atención al Ciudadana</t>
  </si>
  <si>
    <t>Servir de canal unificado de asistencia a los usuarios-ciudadanos sobre los servicios que presta la institución a través, de las modalidades presencial, telefónica y virtual, y recibir todo tipo de denuncias relacionadas con la Seguridad Ciudadana y los servicios que presta el Ministerio.</t>
  </si>
  <si>
    <t>Cantidad de ventanillas abiertas en el Territorio Nacional</t>
  </si>
  <si>
    <t>Miembros del Ministerio de Defensa</t>
  </si>
  <si>
    <t>3652 - REPARACIÓN DE VIVIENDA A MILITARES</t>
  </si>
  <si>
    <t>ASISTIR A MILITARES EN LA REPARACIÓN DE SUS VIVIENDAS</t>
  </si>
  <si>
    <t>Viviendas reparadas</t>
  </si>
  <si>
    <t>3654 - Donación de electrodomésticos y materiales de construcción a civiles y militares</t>
  </si>
  <si>
    <t>OTORGAR ELECTRODOMÉSTICOS Y MATERIALES DE CONSTRUCCIÓN A CIVILES Y MILITARES</t>
  </si>
  <si>
    <t>c</t>
  </si>
  <si>
    <t>01-Acciones Comunes</t>
  </si>
  <si>
    <t>6489-Personas físicas y jurídicas reciben promoción y difusión sobre el SDSS</t>
  </si>
  <si>
    <t>6487-Personas físicas y jurídicas reciben servicios de orientación, asesoría y defensa legal del SDSS</t>
  </si>
  <si>
    <t>Programación Financiera Anual 2020en RD$</t>
  </si>
  <si>
    <t>Programación Financiera Anual 2019 en RD$</t>
  </si>
  <si>
    <t>Variación</t>
  </si>
  <si>
    <t>Monto Total</t>
  </si>
  <si>
    <t>Variacion Por Timestre</t>
  </si>
  <si>
    <t>Total de Metas Programadas 2020</t>
  </si>
  <si>
    <t>Total</t>
  </si>
  <si>
    <t>UNIDAD DE MEDIDA</t>
  </si>
  <si>
    <t>PRESUPUESTO ANUAL</t>
  </si>
  <si>
    <t>METAS</t>
  </si>
  <si>
    <t>MONTO PRESUPUESTO ANUAL EN RD$</t>
  </si>
  <si>
    <t>TRIMESTRE 1</t>
  </si>
  <si>
    <t>TRIMESTRE 2</t>
  </si>
  <si>
    <t>TRIMESTRE 3</t>
  </si>
  <si>
    <t>TRIMESTRE 4</t>
  </si>
  <si>
    <t>TOTAL AÑO</t>
  </si>
  <si>
    <t xml:space="preserve">6703-PERSONAS FISICAS Y JURIDICAS RECIBEN SERVICIOS DE ORIENTACION, ASESORIA Y DEFENSORIA LEGAL DEL SDSS </t>
  </si>
  <si>
    <t>6704-PERSONAS FISICAS Y JURIDICAS RECIBEN PROMOCION Y DIFUSION SOBRE EL SDSS</t>
  </si>
  <si>
    <t>META PROGRAMADA</t>
  </si>
  <si>
    <t>PRESUPUESTO ASIGNADO</t>
  </si>
  <si>
    <t>TOTAL METAS PROGRAMADAS</t>
  </si>
  <si>
    <t>TOTAL PRESUPUESTO ASIGNADO</t>
  </si>
  <si>
    <t>PROGRAMACION ANUAL 2021</t>
  </si>
  <si>
    <t>SUB CAPITULO</t>
  </si>
  <si>
    <t>UNIDAD EJECUTORA</t>
  </si>
  <si>
    <t>5209: DIRECCION GENERAL DE INFORMACION Y DEFENSA DE LOS AFILIADOS A LA SEGURIDAD SOCIAL</t>
  </si>
  <si>
    <t>01: DIRECCION GENERAL DE INFORMACION Y DEFENSA DE LOS AFILIADOS A LA SEGURIDAD SOCIAL</t>
  </si>
  <si>
    <t>0001: DIRECCION GENERAL DE INFORMACION Y DEFENSA DE LOS AFILIADOS A LA SEGURIDAD SOCIAL</t>
  </si>
  <si>
    <t>11-PROMOCION DEL SDSS Y DEFENSA DE LOS AFILIADOS</t>
  </si>
  <si>
    <t xml:space="preserve">ACTIVIDADES DE PROMOCION </t>
  </si>
  <si>
    <t>PERSONAS ASISTIDAS</t>
  </si>
  <si>
    <t>PRODUCTOS</t>
  </si>
  <si>
    <t>Fuente: SIGEF</t>
  </si>
  <si>
    <t>PROGRAMACION INDICATIVA ANUAL (FISICA - FINANCIERA)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</si>
</sst>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0\ _€_-;\-* #,##0.00\ _€_-;_-* &quot;-&quot;??\ _€_-;_-@_-"/>
    <numFmt numFmtId="165" formatCode="_([$RD$-1C0A]* #,##0.00_);_([$RD$-1C0A]* \(#,##0.00\);_([$RD$-1C0A]* &quot;-&quot;??_);_(@_)"/>
  </numFmts>
  <fonts count="18" x14ac:knownFonts="1">
    <font>
      <sz val="11"/>
      <color rgb="FF000000"/>
      <name val="Calibri"/>
      <family val="2"/>
      <scheme val="minor"/>
    </font>
    <font>
      <sz val="11"/>
      <color theme="1"/>
      <name val="Calibri"/>
      <family val="2"/>
      <scheme val="minor"/>
    </font>
    <font>
      <sz val="11"/>
      <name val="Calibri"/>
      <family val="2"/>
    </font>
    <font>
      <sz val="11"/>
      <color rgb="FF000000"/>
      <name val="Calibri"/>
      <family val="2"/>
      <scheme val="minor"/>
    </font>
    <font>
      <b/>
      <sz val="12"/>
      <name val="Arial"/>
      <family val="2"/>
    </font>
    <font>
      <b/>
      <sz val="11"/>
      <color theme="0"/>
      <name val="Calibri"/>
      <family val="2"/>
      <scheme val="minor"/>
    </font>
    <font>
      <sz val="10"/>
      <name val="Arial"/>
      <family val="2"/>
    </font>
    <font>
      <b/>
      <sz val="16"/>
      <color theme="1"/>
      <name val="Palatino Linotype"/>
      <family val="1"/>
    </font>
    <font>
      <b/>
      <sz val="16"/>
      <color rgb="FF002060"/>
      <name val="Arial"/>
      <family val="2"/>
    </font>
    <font>
      <b/>
      <sz val="12"/>
      <name val="Palatino Linotype"/>
      <family val="1"/>
    </font>
    <font>
      <b/>
      <sz val="12"/>
      <color rgb="FF002060"/>
      <name val="Arial"/>
      <family val="2"/>
    </font>
    <font>
      <b/>
      <sz val="12"/>
      <color theme="1"/>
      <name val="Palatino Linotype"/>
      <family val="1"/>
    </font>
    <font>
      <b/>
      <sz val="11"/>
      <color rgb="FF002060"/>
      <name val="Calibri"/>
      <family val="2"/>
    </font>
    <font>
      <b/>
      <sz val="10"/>
      <color theme="0"/>
      <name val="Times New Roman"/>
      <family val="1"/>
    </font>
    <font>
      <sz val="10"/>
      <name val="Times New Roman"/>
      <family val="1"/>
    </font>
    <font>
      <sz val="11"/>
      <color rgb="FF002060"/>
      <name val="Calibri"/>
      <family val="2"/>
    </font>
    <font>
      <sz val="11"/>
      <name val="Times New Roman"/>
      <family val="1"/>
    </font>
    <font>
      <b/>
      <sz val="11"/>
      <name val="Calibri"/>
      <family val="2"/>
    </font>
  </fonts>
  <fills count="7">
    <fill>
      <patternFill patternType="none"/>
    </fill>
    <fill>
      <patternFill patternType="gray125"/>
    </fill>
    <fill>
      <patternFill patternType="solid">
        <fgColor theme="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002060"/>
        <bgColor indexed="64"/>
      </patternFill>
    </fill>
    <fill>
      <patternFill patternType="solid">
        <fgColor theme="3"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medium">
        <color theme="0"/>
      </left>
      <right/>
      <top style="medium">
        <color theme="0"/>
      </top>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style="thin">
        <color indexed="64"/>
      </top>
      <bottom/>
      <diagonal/>
    </border>
  </borders>
  <cellStyleXfs count="5">
    <xf numFmtId="0" fontId="0" fillId="0" borderId="0"/>
    <xf numFmtId="43" fontId="3" fillId="0" borderId="0" applyFont="0" applyFill="0" applyBorder="0" applyAlignment="0" applyProtection="0"/>
    <xf numFmtId="0" fontId="1" fillId="0" borderId="0"/>
    <xf numFmtId="0" fontId="1" fillId="0" borderId="0"/>
    <xf numFmtId="0" fontId="6" fillId="0" borderId="0"/>
  </cellStyleXfs>
  <cellXfs count="50">
    <xf numFmtId="0" fontId="2" fillId="0" borderId="0" xfId="0" applyFont="1" applyFill="1" applyBorder="1"/>
    <xf numFmtId="0" fontId="5" fillId="3" borderId="7" xfId="0" applyFont="1" applyFill="1" applyBorder="1"/>
    <xf numFmtId="0" fontId="5" fillId="3" borderId="8" xfId="0" applyFont="1" applyFill="1" applyBorder="1"/>
    <xf numFmtId="0" fontId="5" fillId="3" borderId="9" xfId="0" applyFont="1" applyFill="1" applyBorder="1"/>
    <xf numFmtId="0" fontId="0" fillId="0" borderId="0" xfId="0"/>
    <xf numFmtId="0" fontId="0" fillId="4" borderId="7" xfId="0" applyFont="1" applyFill="1" applyBorder="1"/>
    <xf numFmtId="0" fontId="0" fillId="4" borderId="8" xfId="0" applyFont="1" applyFill="1" applyBorder="1"/>
    <xf numFmtId="164" fontId="0" fillId="4" borderId="8" xfId="1" applyNumberFormat="1" applyFont="1" applyFill="1" applyBorder="1"/>
    <xf numFmtId="0" fontId="0" fillId="4" borderId="9" xfId="0" applyFont="1" applyFill="1" applyBorder="1"/>
    <xf numFmtId="0" fontId="0" fillId="0" borderId="7" xfId="0" applyFont="1" applyBorder="1"/>
    <xf numFmtId="0" fontId="0" fillId="0" borderId="8" xfId="0" applyFont="1" applyBorder="1"/>
    <xf numFmtId="164" fontId="0" fillId="0" borderId="8" xfId="1" applyNumberFormat="1" applyFont="1" applyBorder="1"/>
    <xf numFmtId="0" fontId="0" fillId="0" borderId="9" xfId="0" applyFont="1" applyBorder="1"/>
    <xf numFmtId="43" fontId="0" fillId="0" borderId="0" xfId="1" applyFont="1"/>
    <xf numFmtId="0" fontId="10" fillId="6" borderId="1" xfId="0" applyFont="1" applyFill="1" applyBorder="1" applyAlignment="1" applyProtection="1">
      <alignment horizontal="center" vertical="center" wrapText="1"/>
    </xf>
    <xf numFmtId="0" fontId="11" fillId="2" borderId="1" xfId="0" applyFont="1" applyFill="1" applyBorder="1" applyAlignment="1" applyProtection="1">
      <alignment vertical="center" wrapText="1"/>
    </xf>
    <xf numFmtId="4" fontId="7" fillId="2" borderId="1" xfId="0" applyNumberFormat="1" applyFont="1" applyFill="1" applyBorder="1" applyAlignment="1" applyProtection="1">
      <alignment horizontal="center" vertical="center" wrapText="1"/>
    </xf>
    <xf numFmtId="0" fontId="8" fillId="6" borderId="1" xfId="0" applyFont="1" applyFill="1" applyBorder="1" applyAlignment="1" applyProtection="1">
      <alignment horizontal="center" vertical="center" wrapText="1"/>
    </xf>
    <xf numFmtId="4" fontId="7" fillId="2" borderId="1" xfId="0" applyNumberFormat="1" applyFont="1" applyFill="1" applyBorder="1" applyAlignment="1" applyProtection="1">
      <alignment vertical="center" wrapText="1"/>
    </xf>
    <xf numFmtId="0" fontId="4" fillId="2" borderId="6" xfId="0" applyFont="1" applyFill="1" applyBorder="1" applyAlignment="1" applyProtection="1">
      <alignment vertical="center" wrapText="1"/>
    </xf>
    <xf numFmtId="165" fontId="9" fillId="2" borderId="2" xfId="0" applyNumberFormat="1" applyFont="1" applyFill="1" applyBorder="1" applyAlignment="1" applyProtection="1">
      <alignment vertical="center" wrapText="1"/>
      <protection locked="0"/>
    </xf>
    <xf numFmtId="165" fontId="9" fillId="2" borderId="2" xfId="0" applyNumberFormat="1" applyFont="1" applyFill="1" applyBorder="1" applyAlignment="1" applyProtection="1">
      <alignment vertical="center"/>
      <protection locked="0"/>
    </xf>
    <xf numFmtId="165" fontId="9" fillId="2" borderId="3" xfId="0" applyNumberFormat="1" applyFont="1" applyFill="1" applyBorder="1" applyAlignment="1" applyProtection="1">
      <alignment horizontal="center" vertical="center"/>
      <protection locked="0"/>
    </xf>
    <xf numFmtId="0" fontId="10" fillId="6" borderId="6" xfId="0" applyFont="1" applyFill="1" applyBorder="1" applyAlignment="1" applyProtection="1">
      <alignment horizontal="center" vertical="center" wrapText="1"/>
    </xf>
    <xf numFmtId="165" fontId="2" fillId="0" borderId="0" xfId="0" applyNumberFormat="1" applyFont="1" applyFill="1" applyBorder="1"/>
    <xf numFmtId="0" fontId="4" fillId="2" borderId="4" xfId="0" applyFont="1" applyFill="1" applyBorder="1" applyAlignment="1" applyProtection="1">
      <alignment vertical="center" wrapText="1"/>
    </xf>
    <xf numFmtId="0" fontId="4" fillId="2" borderId="5"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165" fontId="9" fillId="2" borderId="3" xfId="0" applyNumberFormat="1" applyFont="1" applyFill="1" applyBorder="1" applyAlignment="1" applyProtection="1">
      <alignment horizontal="center" vertical="center" wrapText="1"/>
      <protection locked="0"/>
    </xf>
    <xf numFmtId="0" fontId="2" fillId="0" borderId="1" xfId="0" applyFont="1" applyFill="1" applyBorder="1"/>
    <xf numFmtId="0" fontId="12" fillId="0" borderId="0" xfId="0" applyFont="1" applyFill="1" applyBorder="1"/>
    <xf numFmtId="0" fontId="14" fillId="0" borderId="10" xfId="0" applyFont="1" applyFill="1" applyBorder="1" applyAlignment="1">
      <alignment wrapText="1"/>
    </xf>
    <xf numFmtId="0" fontId="14" fillId="0" borderId="1" xfId="0" applyFont="1" applyFill="1" applyBorder="1" applyAlignment="1">
      <alignment wrapText="1"/>
    </xf>
    <xf numFmtId="3" fontId="14" fillId="0" borderId="11" xfId="0" applyNumberFormat="1" applyFont="1" applyFill="1" applyBorder="1"/>
    <xf numFmtId="0" fontId="15" fillId="0" borderId="0" xfId="0" applyFont="1" applyFill="1" applyBorder="1" applyAlignment="1"/>
    <xf numFmtId="0" fontId="14" fillId="0" borderId="10" xfId="0" applyFont="1" applyFill="1" applyBorder="1" applyAlignment="1">
      <alignment vertical="center" wrapText="1"/>
    </xf>
    <xf numFmtId="0" fontId="14" fillId="0" borderId="1" xfId="0" applyFont="1" applyFill="1" applyBorder="1" applyAlignment="1">
      <alignment vertical="center" wrapText="1"/>
    </xf>
    <xf numFmtId="0" fontId="13" fillId="5" borderId="12" xfId="0" applyFont="1" applyFill="1" applyBorder="1" applyAlignment="1">
      <alignment horizontal="center" wrapText="1"/>
    </xf>
    <xf numFmtId="0" fontId="15" fillId="0" borderId="0" xfId="0" applyFont="1" applyFill="1" applyBorder="1" applyAlignment="1">
      <alignment horizontal="left"/>
    </xf>
    <xf numFmtId="0" fontId="2" fillId="0" borderId="0" xfId="0" applyFont="1" applyFill="1" applyBorder="1" applyAlignment="1">
      <alignment horizontal="left"/>
    </xf>
    <xf numFmtId="3" fontId="16" fillId="0" borderId="10" xfId="0" applyNumberFormat="1" applyFont="1" applyFill="1" applyBorder="1" applyAlignment="1">
      <alignment vertical="center"/>
    </xf>
    <xf numFmtId="0" fontId="16" fillId="0" borderId="1" xfId="0" applyFont="1" applyFill="1" applyBorder="1" applyAlignment="1">
      <alignment vertical="center"/>
    </xf>
    <xf numFmtId="4" fontId="16" fillId="0" borderId="10" xfId="0" applyNumberFormat="1" applyFont="1" applyFill="1" applyBorder="1" applyAlignment="1">
      <alignment vertical="center"/>
    </xf>
    <xf numFmtId="0" fontId="16" fillId="0" borderId="10" xfId="0" applyFont="1" applyFill="1" applyBorder="1" applyAlignment="1">
      <alignment vertical="center"/>
    </xf>
    <xf numFmtId="4" fontId="16" fillId="0" borderId="1" xfId="0" applyNumberFormat="1" applyFont="1" applyFill="1" applyBorder="1" applyAlignment="1">
      <alignment vertical="center"/>
    </xf>
    <xf numFmtId="0" fontId="2" fillId="0" borderId="13" xfId="0" applyFont="1" applyFill="1" applyBorder="1" applyAlignment="1">
      <alignment horizontal="center"/>
    </xf>
    <xf numFmtId="0" fontId="15" fillId="0" borderId="0" xfId="0" applyFont="1" applyFill="1" applyBorder="1" applyAlignment="1">
      <alignment horizontal="left"/>
    </xf>
    <xf numFmtId="0" fontId="13" fillId="5" borderId="12" xfId="0" applyFont="1" applyFill="1" applyBorder="1" applyAlignment="1">
      <alignment horizontal="center"/>
    </xf>
    <xf numFmtId="0" fontId="13" fillId="5" borderId="12" xfId="0" applyFont="1" applyFill="1" applyBorder="1" applyAlignment="1">
      <alignment horizontal="center" wrapText="1"/>
    </xf>
    <xf numFmtId="0" fontId="17" fillId="0" borderId="0" xfId="0" applyFont="1" applyFill="1" applyBorder="1" applyAlignment="1">
      <alignment horizontal="center"/>
    </xf>
  </cellXfs>
  <cellStyles count="5">
    <cellStyle name="Millares" xfId="1" builtinId="3"/>
    <cellStyle name="Normal" xfId="0" builtinId="0"/>
    <cellStyle name="Normal 10" xfId="4"/>
    <cellStyle name="Normal 2" xfId="2"/>
    <cellStyle name="Normal 3"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652100</xdr:colOff>
      <xdr:row>1</xdr:row>
      <xdr:rowOff>124904</xdr:rowOff>
    </xdr:from>
    <xdr:to>
      <xdr:col>10</xdr:col>
      <xdr:colOff>940240</xdr:colOff>
      <xdr:row>15</xdr:row>
      <xdr:rowOff>2656</xdr:rowOff>
    </xdr:to>
    <xdr:pic>
      <xdr:nvPicPr>
        <xdr:cNvPr id="2" name="Imagen 1"/>
        <xdr:cNvPicPr>
          <a:picLocks noChangeAspect="1"/>
        </xdr:cNvPicPr>
      </xdr:nvPicPr>
      <xdr:blipFill>
        <a:blip xmlns:r="http://schemas.openxmlformats.org/officeDocument/2006/relationships" r:embed="rId1"/>
        <a:stretch>
          <a:fillRect/>
        </a:stretch>
      </xdr:blipFill>
      <xdr:spPr>
        <a:xfrm>
          <a:off x="5069319" y="315404"/>
          <a:ext cx="5526890" cy="254475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7:P32"/>
  <sheetViews>
    <sheetView showGridLines="0" tabSelected="1" view="pageBreakPreview" zoomScale="80" zoomScaleNormal="91" zoomScaleSheetLayoutView="80" workbookViewId="0">
      <selection activeCell="K19" sqref="K19"/>
    </sheetView>
  </sheetViews>
  <sheetFormatPr baseColWidth="10" defaultRowHeight="15" x14ac:dyDescent="0.25"/>
  <cols>
    <col min="3" max="3" width="18.85546875" customWidth="1"/>
    <col min="4" max="4" width="14.140625" customWidth="1"/>
    <col min="5" max="5" width="10.28515625" customWidth="1"/>
    <col min="6" max="6" width="14.5703125" customWidth="1"/>
    <col min="7" max="7" width="16.28515625" customWidth="1"/>
    <col min="8" max="8" width="16.42578125" customWidth="1"/>
    <col min="9" max="9" width="16.140625" customWidth="1"/>
    <col min="10" max="10" width="15.140625" customWidth="1"/>
    <col min="11" max="11" width="17" customWidth="1"/>
    <col min="12" max="12" width="15.140625" customWidth="1"/>
    <col min="13" max="13" width="16.7109375" customWidth="1"/>
    <col min="14" max="14" width="15.28515625" customWidth="1"/>
    <col min="15" max="15" width="17.140625" customWidth="1"/>
    <col min="16" max="16" width="14.5703125" customWidth="1"/>
  </cols>
  <sheetData>
    <row r="17" spans="3:16" x14ac:dyDescent="0.25">
      <c r="C17" s="49" t="s">
        <v>4894</v>
      </c>
      <c r="D17" s="49"/>
      <c r="E17" s="49"/>
      <c r="F17" s="49"/>
      <c r="G17" s="49"/>
      <c r="H17" s="49"/>
      <c r="I17" s="49"/>
      <c r="J17" s="49"/>
      <c r="K17" s="49"/>
      <c r="L17" s="49"/>
      <c r="M17" s="49"/>
      <c r="N17" s="49"/>
      <c r="O17" s="49"/>
      <c r="P17" s="49"/>
    </row>
    <row r="19" spans="3:16" ht="24.75" customHeight="1" x14ac:dyDescent="0.25">
      <c r="C19" s="30" t="s">
        <v>0</v>
      </c>
      <c r="D19" s="34" t="s">
        <v>4886</v>
      </c>
      <c r="E19" s="34"/>
      <c r="F19" s="34"/>
      <c r="G19" s="34"/>
      <c r="H19" s="34"/>
      <c r="I19" s="34"/>
      <c r="J19" s="34"/>
    </row>
    <row r="20" spans="3:16" ht="24.75" customHeight="1" x14ac:dyDescent="0.25">
      <c r="C20" s="30" t="s">
        <v>4884</v>
      </c>
      <c r="D20" s="34" t="s">
        <v>4887</v>
      </c>
      <c r="E20" s="34"/>
      <c r="F20" s="34"/>
      <c r="G20" s="34"/>
      <c r="H20" s="34"/>
      <c r="I20" s="34"/>
      <c r="J20" s="34"/>
    </row>
    <row r="21" spans="3:16" ht="24.75" customHeight="1" x14ac:dyDescent="0.25">
      <c r="C21" s="30" t="s">
        <v>4885</v>
      </c>
      <c r="D21" s="46" t="s">
        <v>4888</v>
      </c>
      <c r="E21" s="46"/>
      <c r="F21" s="46"/>
      <c r="G21" s="46"/>
      <c r="H21" s="46"/>
      <c r="I21" s="46"/>
      <c r="J21" s="46"/>
      <c r="K21" s="46"/>
      <c r="L21" s="46"/>
      <c r="M21" s="46"/>
      <c r="N21" s="46"/>
      <c r="O21" s="46"/>
      <c r="P21" s="46"/>
    </row>
    <row r="22" spans="3:16" ht="24.75" customHeight="1" x14ac:dyDescent="0.25">
      <c r="C22" s="30" t="s">
        <v>3</v>
      </c>
      <c r="D22" s="38" t="s">
        <v>4889</v>
      </c>
      <c r="E22" s="38"/>
      <c r="F22" s="38"/>
      <c r="G22" s="38"/>
      <c r="H22" s="38"/>
      <c r="I22" s="38"/>
      <c r="J22" s="38"/>
      <c r="K22" s="39"/>
      <c r="L22" s="39"/>
      <c r="M22" s="39"/>
      <c r="N22" s="39"/>
      <c r="O22" s="39"/>
      <c r="P22" s="39"/>
    </row>
    <row r="23" spans="3:16" ht="6.75" customHeight="1" x14ac:dyDescent="0.25"/>
    <row r="24" spans="3:16" ht="19.5" customHeight="1" x14ac:dyDescent="0.25">
      <c r="C24" s="47" t="s">
        <v>4892</v>
      </c>
      <c r="D24" s="48" t="s">
        <v>4868</v>
      </c>
      <c r="E24" s="47" t="s">
        <v>4869</v>
      </c>
      <c r="F24" s="47"/>
      <c r="G24" s="47" t="s">
        <v>4883</v>
      </c>
      <c r="H24" s="47"/>
      <c r="I24" s="47"/>
      <c r="J24" s="47"/>
      <c r="K24" s="47"/>
      <c r="L24" s="47"/>
      <c r="M24" s="47"/>
      <c r="N24" s="47"/>
      <c r="O24" s="47"/>
      <c r="P24" s="47"/>
    </row>
    <row r="25" spans="3:16" ht="22.5" customHeight="1" x14ac:dyDescent="0.25">
      <c r="C25" s="47"/>
      <c r="D25" s="48"/>
      <c r="E25" s="47" t="s">
        <v>4870</v>
      </c>
      <c r="F25" s="48" t="s">
        <v>4871</v>
      </c>
      <c r="G25" s="47" t="s">
        <v>4872</v>
      </c>
      <c r="H25" s="47"/>
      <c r="I25" s="47" t="s">
        <v>4873</v>
      </c>
      <c r="J25" s="47"/>
      <c r="K25" s="47" t="s">
        <v>4874</v>
      </c>
      <c r="L25" s="47"/>
      <c r="M25" s="47" t="s">
        <v>4875</v>
      </c>
      <c r="N25" s="47"/>
      <c r="O25" s="47" t="s">
        <v>4876</v>
      </c>
      <c r="P25" s="47"/>
    </row>
    <row r="26" spans="3:16" ht="39" x14ac:dyDescent="0.25">
      <c r="C26" s="47"/>
      <c r="D26" s="48"/>
      <c r="E26" s="47"/>
      <c r="F26" s="48"/>
      <c r="G26" s="37" t="s">
        <v>4879</v>
      </c>
      <c r="H26" s="37" t="s">
        <v>4880</v>
      </c>
      <c r="I26" s="37" t="s">
        <v>4879</v>
      </c>
      <c r="J26" s="37" t="s">
        <v>4880</v>
      </c>
      <c r="K26" s="37" t="s">
        <v>4879</v>
      </c>
      <c r="L26" s="37" t="s">
        <v>4880</v>
      </c>
      <c r="M26" s="37" t="s">
        <v>4879</v>
      </c>
      <c r="N26" s="37" t="s">
        <v>4880</v>
      </c>
      <c r="O26" s="37" t="s">
        <v>4881</v>
      </c>
      <c r="P26" s="37" t="s">
        <v>4882</v>
      </c>
    </row>
    <row r="27" spans="3:16" ht="94.5" customHeight="1" x14ac:dyDescent="0.25">
      <c r="C27" s="31" t="s">
        <v>4877</v>
      </c>
      <c r="D27" s="35" t="s">
        <v>4891</v>
      </c>
      <c r="E27" s="40">
        <v>1226000</v>
      </c>
      <c r="F27" s="42">
        <v>69921569</v>
      </c>
      <c r="G27" s="43">
        <v>306500</v>
      </c>
      <c r="H27" s="42">
        <v>17480392</v>
      </c>
      <c r="I27" s="43">
        <v>306500</v>
      </c>
      <c r="J27" s="42">
        <v>17480392</v>
      </c>
      <c r="K27" s="43">
        <v>306500</v>
      </c>
      <c r="L27" s="42">
        <v>17480392</v>
      </c>
      <c r="M27" s="43">
        <v>306500</v>
      </c>
      <c r="N27" s="42">
        <v>17480393</v>
      </c>
      <c r="O27" s="40">
        <f>G27+I27+K27+M27</f>
        <v>1226000</v>
      </c>
      <c r="P27" s="42">
        <f>H27+J27+L27+N27</f>
        <v>69921569</v>
      </c>
    </row>
    <row r="28" spans="3:16" ht="83.25" customHeight="1" x14ac:dyDescent="0.25">
      <c r="C28" s="32" t="s">
        <v>4878</v>
      </c>
      <c r="D28" s="36" t="s">
        <v>4890</v>
      </c>
      <c r="E28" s="41">
        <v>305</v>
      </c>
      <c r="F28" s="44">
        <v>119533129</v>
      </c>
      <c r="G28" s="41">
        <v>60</v>
      </c>
      <c r="H28" s="44">
        <v>23514713</v>
      </c>
      <c r="I28" s="41">
        <v>85</v>
      </c>
      <c r="J28" s="44">
        <v>33312510</v>
      </c>
      <c r="K28" s="41">
        <v>85</v>
      </c>
      <c r="L28" s="44">
        <v>33312510</v>
      </c>
      <c r="M28" s="41">
        <v>75</v>
      </c>
      <c r="N28" s="44">
        <v>29393396</v>
      </c>
      <c r="O28" s="41">
        <f>G28+I28+K28+M28</f>
        <v>305</v>
      </c>
      <c r="P28" s="44">
        <f>H28+J28+L28+N28</f>
        <v>119533129</v>
      </c>
    </row>
    <row r="29" spans="3:16" x14ac:dyDescent="0.25">
      <c r="C29" s="45" t="s">
        <v>4893</v>
      </c>
      <c r="D29" s="45"/>
      <c r="E29" s="45"/>
      <c r="F29" s="45"/>
      <c r="G29" s="45"/>
    </row>
    <row r="32" spans="3:16" x14ac:dyDescent="0.25">
      <c r="L32" s="33"/>
      <c r="M32" s="29"/>
    </row>
  </sheetData>
  <mergeCells count="14">
    <mergeCell ref="C17:P17"/>
    <mergeCell ref="C29:G29"/>
    <mergeCell ref="D21:P21"/>
    <mergeCell ref="G24:P24"/>
    <mergeCell ref="G25:H25"/>
    <mergeCell ref="I25:J25"/>
    <mergeCell ref="K25:L25"/>
    <mergeCell ref="M25:N25"/>
    <mergeCell ref="O25:P25"/>
    <mergeCell ref="C24:C26"/>
    <mergeCell ref="D24:D26"/>
    <mergeCell ref="E25:E26"/>
    <mergeCell ref="F25:F26"/>
    <mergeCell ref="E24:F24"/>
  </mergeCells>
  <printOptions horizontalCentered="1"/>
  <pageMargins left="0.31496062992126" right="0.31496062992126" top="0.35433070866141703" bottom="0.35433070866141703" header="0.31496062992126" footer="0.31496062992126"/>
  <pageSetup paperSize="5" scale="78" fitToHeight="0" orientation="landscape"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3"/>
  <sheetViews>
    <sheetView topLeftCell="B1" zoomScaleNormal="100" workbookViewId="0">
      <selection activeCell="I5" sqref="I5"/>
    </sheetView>
  </sheetViews>
  <sheetFormatPr baseColWidth="10" defaultRowHeight="15" x14ac:dyDescent="0.25"/>
  <cols>
    <col min="1" max="1" width="46.42578125" customWidth="1"/>
    <col min="2" max="2" width="27.5703125" customWidth="1"/>
    <col min="3" max="3" width="20.85546875" bestFit="1" customWidth="1"/>
    <col min="4" max="4" width="20.28515625" customWidth="1"/>
    <col min="5" max="5" width="22.5703125" customWidth="1"/>
    <col min="6" max="6" width="21.28515625" bestFit="1" customWidth="1"/>
    <col min="7" max="9" width="20.28515625" bestFit="1" customWidth="1"/>
    <col min="10" max="10" width="17.42578125" customWidth="1"/>
    <col min="11" max="11" width="21.5703125" customWidth="1"/>
    <col min="12" max="12" width="20.28515625" bestFit="1" customWidth="1"/>
  </cols>
  <sheetData>
    <row r="2" spans="1:8" ht="47.25" x14ac:dyDescent="0.25">
      <c r="A2" s="14" t="s">
        <v>597</v>
      </c>
      <c r="B2" s="14" t="s">
        <v>4862</v>
      </c>
      <c r="C2" s="14" t="s">
        <v>4861</v>
      </c>
      <c r="D2" s="17" t="s">
        <v>4863</v>
      </c>
      <c r="E2" s="17" t="s">
        <v>4865</v>
      </c>
    </row>
    <row r="3" spans="1:8" ht="22.5" x14ac:dyDescent="0.25">
      <c r="A3" s="15" t="s">
        <v>4858</v>
      </c>
      <c r="B3" s="16">
        <v>105821291.53</v>
      </c>
      <c r="C3" s="16">
        <v>123699935</v>
      </c>
      <c r="D3" s="18">
        <f>+C3-B3</f>
        <v>17878643.469999999</v>
      </c>
      <c r="E3" s="18">
        <f>+D3/4</f>
        <v>4469660.8674999997</v>
      </c>
    </row>
    <row r="4" spans="1:8" ht="54" x14ac:dyDescent="0.25">
      <c r="A4" s="15" t="s">
        <v>4860</v>
      </c>
      <c r="B4" s="16">
        <v>43301344.32</v>
      </c>
      <c r="C4" s="16">
        <v>58637601</v>
      </c>
      <c r="D4" s="18">
        <f t="shared" ref="D4:D5" si="0">+C4-B4</f>
        <v>15336256.68</v>
      </c>
      <c r="E4" s="18">
        <f>+D4/4</f>
        <v>3834064.17</v>
      </c>
    </row>
    <row r="5" spans="1:8" ht="36" x14ac:dyDescent="0.25">
      <c r="A5" s="15" t="s">
        <v>4859</v>
      </c>
      <c r="B5" s="16">
        <v>51094701.149999999</v>
      </c>
      <c r="C5" s="16">
        <v>22879801</v>
      </c>
      <c r="D5" s="18">
        <f t="shared" si="0"/>
        <v>-28214900.149999999</v>
      </c>
      <c r="E5" s="18">
        <f>+D5/4</f>
        <v>-7053725.0374999996</v>
      </c>
    </row>
    <row r="6" spans="1:8" ht="22.5" x14ac:dyDescent="0.25">
      <c r="A6" s="15" t="s">
        <v>4864</v>
      </c>
      <c r="B6" s="16">
        <f>SUM(B3:B5)</f>
        <v>200217337</v>
      </c>
      <c r="C6" s="16">
        <f>SUM(C3:C5)</f>
        <v>205217337</v>
      </c>
      <c r="D6" s="16">
        <f>SUM(D3:D5)</f>
        <v>5000000</v>
      </c>
    </row>
    <row r="8" spans="1:8" ht="15.75" thickBot="1" x14ac:dyDescent="0.3"/>
    <row r="9" spans="1:8" ht="48" thickBot="1" x14ac:dyDescent="0.3">
      <c r="B9" s="19" t="s">
        <v>612</v>
      </c>
      <c r="C9" s="25" t="s">
        <v>612</v>
      </c>
      <c r="D9" s="25" t="s">
        <v>612</v>
      </c>
      <c r="E9" s="26" t="str">
        <f>+D9</f>
        <v>Presupuesto Asignado</v>
      </c>
      <c r="F9" s="27" t="s">
        <v>4866</v>
      </c>
      <c r="G9" s="23"/>
      <c r="H9" s="23"/>
    </row>
    <row r="10" spans="1:8" ht="18.75" thickBot="1" x14ac:dyDescent="0.3">
      <c r="A10" s="15" t="s">
        <v>4858</v>
      </c>
      <c r="B10" s="20">
        <f>27861121.67+$E$3</f>
        <v>32330782.537500001</v>
      </c>
      <c r="C10" s="20">
        <f>22237926.6</f>
        <v>22237926.600000001</v>
      </c>
      <c r="D10" s="20">
        <f>+E3+27861121.67</f>
        <v>32330782.537500001</v>
      </c>
      <c r="E10" s="28">
        <f>27861121.59+E3+E3</f>
        <v>36800443.325000003</v>
      </c>
      <c r="F10" s="28">
        <f>SUM(B10:E10)</f>
        <v>123699935.00000001</v>
      </c>
    </row>
    <row r="11" spans="1:8" ht="54.75" thickBot="1" x14ac:dyDescent="0.3">
      <c r="A11" s="15" t="s">
        <v>4860</v>
      </c>
      <c r="B11" s="20">
        <f>11306616.56+E4</f>
        <v>15140680.73</v>
      </c>
      <c r="C11" s="21">
        <v>9253862.25</v>
      </c>
      <c r="D11" s="21">
        <f>+E4+11439408.89</f>
        <v>15273473.060000001</v>
      </c>
      <c r="E11" s="22">
        <f>+E4+E4+11301456.62</f>
        <v>18969584.960000001</v>
      </c>
      <c r="F11" s="28">
        <f t="shared" ref="F11:F12" si="1">SUM(B11:E11)</f>
        <v>58637601</v>
      </c>
    </row>
    <row r="12" spans="1:8" ht="36.75" thickBot="1" x14ac:dyDescent="0.3">
      <c r="A12" s="15" t="s">
        <v>4859</v>
      </c>
      <c r="B12" s="20">
        <v>4556847.28</v>
      </c>
      <c r="C12" s="21">
        <v>1741477.36</v>
      </c>
      <c r="D12" s="21">
        <f>+E5+19509300.67</f>
        <v>12455575.632500002</v>
      </c>
      <c r="E12" s="22">
        <f>+E5+11179625.76</f>
        <v>4125900.7225000001</v>
      </c>
      <c r="F12" s="28">
        <f t="shared" si="1"/>
        <v>22879800.995000001</v>
      </c>
      <c r="G12" s="24"/>
    </row>
    <row r="13" spans="1:8" ht="33" customHeight="1" thickBot="1" x14ac:dyDescent="0.3">
      <c r="A13" s="15" t="s">
        <v>4867</v>
      </c>
      <c r="B13" s="28">
        <f>SUM(B10:B12)</f>
        <v>52028310.547499999</v>
      </c>
      <c r="C13" s="28">
        <f t="shared" ref="C13:F13" si="2">SUM(C10:C12)</f>
        <v>33233266.210000001</v>
      </c>
      <c r="D13" s="28">
        <f t="shared" si="2"/>
        <v>60059831.230000004</v>
      </c>
      <c r="E13" s="28">
        <f t="shared" si="2"/>
        <v>59895929.007500008</v>
      </c>
      <c r="F13" s="28">
        <f t="shared" si="2"/>
        <v>205217336.995</v>
      </c>
    </row>
  </sheetData>
  <pageMargins left="0.7" right="0.7" top="0.75" bottom="0.75" header="0.3" footer="0.3"/>
  <pageSetup scale="78" orientation="landscape" horizontalDpi="4294967293" verticalDpi="4294967293" r:id="rId1"/>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131"/>
  <sheetViews>
    <sheetView zoomScale="85" zoomScaleNormal="85" workbookViewId="0">
      <pane xSplit="2" ySplit="2" topLeftCell="V1012" activePane="bottomRight" state="frozen"/>
      <selection pane="topRight" activeCell="C1" sqref="C1"/>
      <selection pane="bottomLeft" activeCell="A3" sqref="A3"/>
      <selection pane="bottomRight" activeCell="S1033" sqref="S1033"/>
    </sheetView>
  </sheetViews>
  <sheetFormatPr baseColWidth="10" defaultRowHeight="15" x14ac:dyDescent="0.25"/>
  <cols>
    <col min="1" max="3" width="11.42578125" style="4"/>
    <col min="4" max="5" width="11.42578125" style="4" customWidth="1"/>
    <col min="6" max="8" width="11.42578125" style="4"/>
    <col min="9" max="9" width="55.7109375" style="4" customWidth="1"/>
    <col min="10" max="10" width="11.42578125" style="4" customWidth="1"/>
    <col min="11" max="11" width="11.42578125" style="4"/>
    <col min="12" max="12" width="12" style="4" customWidth="1"/>
    <col min="13" max="13" width="19.28515625" style="4" bestFit="1" customWidth="1"/>
    <col min="14" max="14" width="20.28515625" style="4" bestFit="1" customWidth="1"/>
    <col min="15" max="17" width="11.42578125" style="4"/>
    <col min="18" max="18" width="10.5703125" style="4" customWidth="1"/>
    <col min="19" max="19" width="43.140625" style="4" customWidth="1"/>
    <col min="20" max="21" width="11.42578125" style="4"/>
    <col min="22" max="22" width="22.140625" style="4" customWidth="1"/>
    <col min="23" max="24" width="11.42578125" style="4"/>
    <col min="25" max="25" width="17.85546875" style="4" bestFit="1" customWidth="1"/>
    <col min="26" max="26" width="20.140625" style="13" customWidth="1"/>
    <col min="27" max="27" width="11.42578125" style="4" customWidth="1"/>
    <col min="28" max="30" width="11.42578125" style="4"/>
    <col min="31" max="31" width="14.7109375" style="4" bestFit="1" customWidth="1"/>
    <col min="32" max="40" width="11.42578125" style="4"/>
    <col min="41" max="41" width="20" style="13" bestFit="1" customWidth="1"/>
    <col min="42" max="42" width="19" style="13" bestFit="1" customWidth="1"/>
    <col min="43" max="16384" width="11.42578125" style="4"/>
  </cols>
  <sheetData>
    <row r="1" spans="1:43" x14ac:dyDescent="0.25">
      <c r="A1" s="4">
        <v>1</v>
      </c>
      <c r="B1" s="4">
        <v>2</v>
      </c>
      <c r="C1" s="4">
        <v>3</v>
      </c>
      <c r="D1" s="4">
        <f>+C1+1</f>
        <v>4</v>
      </c>
      <c r="E1" s="4">
        <f t="shared" ref="E1:X1" si="0">+D1+1</f>
        <v>5</v>
      </c>
      <c r="F1" s="4">
        <f t="shared" si="0"/>
        <v>6</v>
      </c>
      <c r="G1" s="4">
        <f t="shared" si="0"/>
        <v>7</v>
      </c>
      <c r="H1" s="4">
        <f t="shared" si="0"/>
        <v>8</v>
      </c>
      <c r="I1" s="4">
        <f t="shared" si="0"/>
        <v>9</v>
      </c>
      <c r="J1" s="4">
        <f t="shared" si="0"/>
        <v>10</v>
      </c>
      <c r="K1" s="4">
        <f t="shared" si="0"/>
        <v>11</v>
      </c>
      <c r="L1" s="4">
        <f t="shared" si="0"/>
        <v>12</v>
      </c>
      <c r="M1" s="4">
        <f t="shared" si="0"/>
        <v>13</v>
      </c>
      <c r="N1" s="4">
        <f t="shared" si="0"/>
        <v>14</v>
      </c>
      <c r="O1" s="4">
        <f t="shared" si="0"/>
        <v>15</v>
      </c>
      <c r="P1" s="4">
        <f t="shared" si="0"/>
        <v>16</v>
      </c>
      <c r="Q1" s="4">
        <f t="shared" si="0"/>
        <v>17</v>
      </c>
      <c r="R1" s="4">
        <f t="shared" si="0"/>
        <v>18</v>
      </c>
      <c r="S1" s="4">
        <f t="shared" si="0"/>
        <v>19</v>
      </c>
      <c r="T1" s="4">
        <f t="shared" si="0"/>
        <v>20</v>
      </c>
      <c r="U1" s="4">
        <f t="shared" si="0"/>
        <v>21</v>
      </c>
      <c r="V1" s="4">
        <f t="shared" si="0"/>
        <v>22</v>
      </c>
      <c r="W1" s="4">
        <f t="shared" si="0"/>
        <v>23</v>
      </c>
      <c r="X1" s="4">
        <f t="shared" si="0"/>
        <v>24</v>
      </c>
      <c r="AO1" s="13" t="s">
        <v>4726</v>
      </c>
      <c r="AP1" s="13" t="s">
        <v>4727</v>
      </c>
      <c r="AQ1" s="4" t="s">
        <v>407</v>
      </c>
    </row>
    <row r="2" spans="1:43" x14ac:dyDescent="0.25">
      <c r="B2" s="4" t="s">
        <v>4456</v>
      </c>
      <c r="C2" s="1" t="s">
        <v>613</v>
      </c>
      <c r="D2" s="2" t="s">
        <v>614</v>
      </c>
      <c r="E2" s="2" t="s">
        <v>0</v>
      </c>
      <c r="F2" s="2" t="s">
        <v>615</v>
      </c>
      <c r="G2" s="2" t="s">
        <v>1</v>
      </c>
      <c r="H2" s="2" t="s">
        <v>616</v>
      </c>
      <c r="I2" s="2" t="s">
        <v>3</v>
      </c>
      <c r="J2" s="2" t="s">
        <v>617</v>
      </c>
      <c r="K2" s="2" t="s">
        <v>4</v>
      </c>
      <c r="L2" s="2" t="s">
        <v>4455</v>
      </c>
      <c r="M2" s="2" t="s">
        <v>618</v>
      </c>
      <c r="N2" s="2" t="s">
        <v>619</v>
      </c>
      <c r="O2" s="3" t="s">
        <v>620</v>
      </c>
      <c r="P2" s="2" t="s">
        <v>621</v>
      </c>
      <c r="Q2" s="2" t="s">
        <v>2</v>
      </c>
      <c r="R2" s="2" t="s">
        <v>622</v>
      </c>
      <c r="S2" s="2" t="s">
        <v>623</v>
      </c>
      <c r="T2" s="2" t="s">
        <v>624</v>
      </c>
      <c r="U2" s="2" t="s">
        <v>625</v>
      </c>
      <c r="V2" s="2" t="s">
        <v>626</v>
      </c>
      <c r="W2" s="2" t="s">
        <v>627</v>
      </c>
      <c r="X2" s="2" t="s">
        <v>628</v>
      </c>
      <c r="AA2" s="2" t="s">
        <v>614</v>
      </c>
      <c r="AB2" s="2" t="s">
        <v>615</v>
      </c>
      <c r="AC2" s="2" t="s">
        <v>616</v>
      </c>
      <c r="AE2" s="4" t="s">
        <v>297</v>
      </c>
      <c r="AF2" s="4" t="str">
        <f>AG2&amp;"."&amp;AI2&amp;"."&amp;AK2</f>
        <v>0101.01.11</v>
      </c>
      <c r="AG2" s="4" t="s">
        <v>5</v>
      </c>
      <c r="AH2" s="4" t="s">
        <v>299</v>
      </c>
      <c r="AI2" s="4" t="s">
        <v>7</v>
      </c>
      <c r="AJ2" s="4" t="s">
        <v>300</v>
      </c>
      <c r="AK2" s="4" t="s">
        <v>10</v>
      </c>
      <c r="AL2" s="4" t="s">
        <v>636</v>
      </c>
      <c r="AM2" s="4" t="s">
        <v>296</v>
      </c>
      <c r="AN2" s="4" t="s">
        <v>297</v>
      </c>
      <c r="AO2" s="13">
        <v>1670307124</v>
      </c>
      <c r="AP2" s="13">
        <v>2075779124</v>
      </c>
      <c r="AQ2" s="4" t="s">
        <v>537</v>
      </c>
    </row>
    <row r="3" spans="1:43" x14ac:dyDescent="0.25">
      <c r="A3" s="4" t="str">
        <f>D3&amp;"."&amp;F3&amp;"."&amp;H3&amp;"."&amp;L3</f>
        <v>0101.01.11.1</v>
      </c>
      <c r="B3" s="4" t="str">
        <f>D3&amp;"."&amp;F3&amp;"."&amp;H3</f>
        <v>0101.01.11</v>
      </c>
      <c r="C3" s="9" t="s">
        <v>629</v>
      </c>
      <c r="D3" s="10" t="s">
        <v>5</v>
      </c>
      <c r="E3" s="10" t="s">
        <v>6</v>
      </c>
      <c r="F3" s="10" t="s">
        <v>7</v>
      </c>
      <c r="G3" s="10" t="s">
        <v>8</v>
      </c>
      <c r="H3" s="10" t="s">
        <v>10</v>
      </c>
      <c r="I3" s="10" t="s">
        <v>630</v>
      </c>
      <c r="J3" s="10">
        <v>3383</v>
      </c>
      <c r="K3" s="10" t="s">
        <v>645</v>
      </c>
      <c r="L3" s="10">
        <v>1</v>
      </c>
      <c r="M3" s="11">
        <v>210201800</v>
      </c>
      <c r="N3" s="11">
        <v>150</v>
      </c>
      <c r="O3" s="12" t="s">
        <v>646</v>
      </c>
      <c r="P3" s="10" t="s">
        <v>633</v>
      </c>
      <c r="Q3" s="10"/>
      <c r="R3" s="10"/>
      <c r="S3" s="10"/>
      <c r="T3" s="10" t="s">
        <v>634</v>
      </c>
      <c r="U3" s="10" t="s">
        <v>635</v>
      </c>
      <c r="V3" s="10" t="s">
        <v>636</v>
      </c>
      <c r="W3" s="11">
        <v>1</v>
      </c>
      <c r="X3" s="10" t="s">
        <v>647</v>
      </c>
      <c r="Y3" s="13">
        <v>1670307124</v>
      </c>
      <c r="Z3" s="13">
        <v>2075779124</v>
      </c>
      <c r="AA3" s="10" t="s">
        <v>5</v>
      </c>
      <c r="AB3" s="10" t="s">
        <v>7</v>
      </c>
      <c r="AC3" s="10" t="s">
        <v>7</v>
      </c>
      <c r="AE3" s="4" t="s">
        <v>297</v>
      </c>
      <c r="AF3" s="4" t="str">
        <f t="shared" ref="AF3:AF66" si="1">AG3&amp;"."&amp;AI3&amp;"."&amp;AK3</f>
        <v>0101.01.98</v>
      </c>
      <c r="AG3" s="4" t="s">
        <v>5</v>
      </c>
      <c r="AH3" s="4" t="s">
        <v>299</v>
      </c>
      <c r="AI3" s="4" t="s">
        <v>7</v>
      </c>
      <c r="AJ3" s="4" t="s">
        <v>300</v>
      </c>
      <c r="AK3" s="4" t="s">
        <v>27</v>
      </c>
      <c r="AL3" s="4" t="s">
        <v>4457</v>
      </c>
      <c r="AM3" s="4" t="s">
        <v>296</v>
      </c>
      <c r="AN3" s="4" t="s">
        <v>297</v>
      </c>
      <c r="AO3" s="13">
        <v>405472000</v>
      </c>
      <c r="AP3" s="13">
        <v>2075779124</v>
      </c>
      <c r="AQ3" s="4" t="s">
        <v>419</v>
      </c>
    </row>
    <row r="4" spans="1:43" x14ac:dyDescent="0.25">
      <c r="A4" s="4" t="str">
        <f t="shared" ref="A4:A67" si="2">D4&amp;"."&amp;F4&amp;"."&amp;H4&amp;"."&amp;L4</f>
        <v>0101.01.11.2</v>
      </c>
      <c r="B4" s="4" t="str">
        <f t="shared" ref="B4:B67" si="3">D4&amp;"."&amp;F4&amp;"."&amp;H4</f>
        <v>0101.01.11</v>
      </c>
      <c r="C4" s="5" t="s">
        <v>629</v>
      </c>
      <c r="D4" s="6" t="s">
        <v>5</v>
      </c>
      <c r="E4" s="6" t="s">
        <v>6</v>
      </c>
      <c r="F4" s="6" t="s">
        <v>7</v>
      </c>
      <c r="G4" s="6" t="s">
        <v>8</v>
      </c>
      <c r="H4" s="6" t="s">
        <v>10</v>
      </c>
      <c r="I4" s="6" t="s">
        <v>630</v>
      </c>
      <c r="J4" s="6">
        <v>3384</v>
      </c>
      <c r="K4" s="6" t="s">
        <v>631</v>
      </c>
      <c r="L4" s="6">
        <f>IF(I4=I3,L3+1,1)</f>
        <v>2</v>
      </c>
      <c r="M4" s="7">
        <v>52551200</v>
      </c>
      <c r="N4" s="7">
        <v>2</v>
      </c>
      <c r="O4" s="8" t="s">
        <v>632</v>
      </c>
      <c r="P4" s="6" t="s">
        <v>633</v>
      </c>
      <c r="Q4" s="6"/>
      <c r="R4" s="6"/>
      <c r="S4" s="6"/>
      <c r="T4" s="6" t="s">
        <v>634</v>
      </c>
      <c r="U4" s="6" t="s">
        <v>635</v>
      </c>
      <c r="V4" s="6" t="s">
        <v>636</v>
      </c>
      <c r="W4" s="7">
        <v>1</v>
      </c>
      <c r="X4" s="6" t="s">
        <v>637</v>
      </c>
      <c r="Y4" s="13">
        <v>1670307124</v>
      </c>
      <c r="Z4" s="13">
        <v>2075779124</v>
      </c>
      <c r="AA4" s="10" t="s">
        <v>11</v>
      </c>
      <c r="AB4" s="10" t="s">
        <v>25</v>
      </c>
      <c r="AC4" s="10" t="s">
        <v>10</v>
      </c>
      <c r="AE4" s="4" t="s">
        <v>302</v>
      </c>
      <c r="AF4" s="4" t="str">
        <f t="shared" si="1"/>
        <v>0102.01.11</v>
      </c>
      <c r="AG4" s="4" t="s">
        <v>11</v>
      </c>
      <c r="AH4" s="4" t="s">
        <v>302</v>
      </c>
      <c r="AI4" s="4" t="s">
        <v>7</v>
      </c>
      <c r="AJ4" s="4" t="s">
        <v>302</v>
      </c>
      <c r="AK4" s="4" t="s">
        <v>10</v>
      </c>
      <c r="AL4" s="4" t="s">
        <v>652</v>
      </c>
      <c r="AM4" s="4" t="s">
        <v>296</v>
      </c>
      <c r="AN4" s="4" t="s">
        <v>302</v>
      </c>
      <c r="AO4" s="13">
        <v>3140510949</v>
      </c>
      <c r="AP4" s="13">
        <v>4025958046</v>
      </c>
      <c r="AQ4" s="4" t="s">
        <v>4714</v>
      </c>
    </row>
    <row r="5" spans="1:43" x14ac:dyDescent="0.25">
      <c r="A5" s="4" t="str">
        <f t="shared" si="2"/>
        <v>0101.01.11.3</v>
      </c>
      <c r="B5" s="4" t="str">
        <f t="shared" si="3"/>
        <v>0101.01.11</v>
      </c>
      <c r="C5" s="9" t="s">
        <v>629</v>
      </c>
      <c r="D5" s="10" t="s">
        <v>5</v>
      </c>
      <c r="E5" s="10" t="s">
        <v>6</v>
      </c>
      <c r="F5" s="10" t="s">
        <v>7</v>
      </c>
      <c r="G5" s="10" t="s">
        <v>8</v>
      </c>
      <c r="H5" s="10" t="s">
        <v>10</v>
      </c>
      <c r="I5" s="10" t="s">
        <v>630</v>
      </c>
      <c r="J5" s="10">
        <v>3385</v>
      </c>
      <c r="K5" s="10" t="s">
        <v>638</v>
      </c>
      <c r="L5" s="6">
        <f t="shared" ref="L5:L68" si="4">IF(I5=I4,L4+1,1)</f>
        <v>3</v>
      </c>
      <c r="M5" s="11">
        <v>14040000</v>
      </c>
      <c r="N5" s="11">
        <v>1</v>
      </c>
      <c r="O5" s="12" t="s">
        <v>639</v>
      </c>
      <c r="P5" s="10" t="s">
        <v>633</v>
      </c>
      <c r="Q5" s="10"/>
      <c r="R5" s="10"/>
      <c r="S5" s="10"/>
      <c r="T5" s="10" t="s">
        <v>634</v>
      </c>
      <c r="U5" s="10" t="s">
        <v>635</v>
      </c>
      <c r="V5" s="10" t="s">
        <v>636</v>
      </c>
      <c r="W5" s="11">
        <v>1</v>
      </c>
      <c r="X5" s="10" t="s">
        <v>640</v>
      </c>
      <c r="Y5" s="13">
        <v>1670307124</v>
      </c>
      <c r="Z5" s="13">
        <v>2075779124</v>
      </c>
      <c r="AA5" s="6" t="s">
        <v>14</v>
      </c>
      <c r="AB5" s="10" t="s">
        <v>46</v>
      </c>
      <c r="AC5" s="10" t="s">
        <v>32</v>
      </c>
      <c r="AE5" s="4" t="s">
        <v>302</v>
      </c>
      <c r="AF5" s="4" t="str">
        <f t="shared" si="1"/>
        <v>0102.01.98</v>
      </c>
      <c r="AG5" s="4" t="s">
        <v>11</v>
      </c>
      <c r="AH5" s="4" t="s">
        <v>302</v>
      </c>
      <c r="AI5" s="4" t="s">
        <v>7</v>
      </c>
      <c r="AJ5" s="4" t="s">
        <v>302</v>
      </c>
      <c r="AK5" s="4" t="s">
        <v>27</v>
      </c>
      <c r="AL5" s="4" t="s">
        <v>4458</v>
      </c>
      <c r="AM5" s="4" t="s">
        <v>296</v>
      </c>
      <c r="AN5" s="4" t="s">
        <v>302</v>
      </c>
      <c r="AO5" s="13">
        <v>6538223281</v>
      </c>
      <c r="AP5" s="13">
        <v>4025958046</v>
      </c>
      <c r="AQ5" s="4" t="s">
        <v>349</v>
      </c>
    </row>
    <row r="6" spans="1:43" x14ac:dyDescent="0.25">
      <c r="A6" s="4" t="str">
        <f t="shared" si="2"/>
        <v>0101.01.11.4</v>
      </c>
      <c r="B6" s="4" t="str">
        <f t="shared" si="3"/>
        <v>0101.01.11</v>
      </c>
      <c r="C6" s="5" t="s">
        <v>629</v>
      </c>
      <c r="D6" s="6" t="s">
        <v>5</v>
      </c>
      <c r="E6" s="6" t="s">
        <v>6</v>
      </c>
      <c r="F6" s="6" t="s">
        <v>7</v>
      </c>
      <c r="G6" s="6" t="s">
        <v>8</v>
      </c>
      <c r="H6" s="6" t="s">
        <v>10</v>
      </c>
      <c r="I6" s="6" t="s">
        <v>630</v>
      </c>
      <c r="J6" s="6">
        <v>3387</v>
      </c>
      <c r="K6" s="6" t="s">
        <v>641</v>
      </c>
      <c r="L6" s="6">
        <f t="shared" si="4"/>
        <v>4</v>
      </c>
      <c r="M6" s="7">
        <v>21060000</v>
      </c>
      <c r="N6" s="7">
        <v>200</v>
      </c>
      <c r="O6" s="8" t="s">
        <v>642</v>
      </c>
      <c r="P6" s="6" t="s">
        <v>643</v>
      </c>
      <c r="Q6" s="6"/>
      <c r="R6" s="6"/>
      <c r="S6" s="6"/>
      <c r="T6" s="6" t="s">
        <v>634</v>
      </c>
      <c r="U6" s="6" t="s">
        <v>635</v>
      </c>
      <c r="V6" s="6" t="s">
        <v>636</v>
      </c>
      <c r="W6" s="7">
        <v>1</v>
      </c>
      <c r="X6" s="6" t="s">
        <v>644</v>
      </c>
      <c r="Y6" s="13">
        <v>1670307124</v>
      </c>
      <c r="Z6" s="13">
        <v>2075779124</v>
      </c>
      <c r="AA6" s="6" t="s">
        <v>36</v>
      </c>
      <c r="AB6" s="6" t="s">
        <v>28</v>
      </c>
      <c r="AC6" s="10" t="s">
        <v>40</v>
      </c>
      <c r="AE6" s="4" t="s">
        <v>303</v>
      </c>
      <c r="AF6" s="4" t="str">
        <f t="shared" si="1"/>
        <v>0201.01.01</v>
      </c>
      <c r="AG6" s="4" t="s">
        <v>14</v>
      </c>
      <c r="AH6" s="4" t="s">
        <v>304</v>
      </c>
      <c r="AI6" s="4" t="s">
        <v>7</v>
      </c>
      <c r="AJ6" s="4" t="s">
        <v>305</v>
      </c>
      <c r="AK6" s="4" t="s">
        <v>7</v>
      </c>
      <c r="AL6" s="4" t="s">
        <v>596</v>
      </c>
      <c r="AM6" s="4" t="s">
        <v>296</v>
      </c>
      <c r="AN6" s="4" t="s">
        <v>303</v>
      </c>
      <c r="AO6" s="13">
        <v>9068168730</v>
      </c>
      <c r="AP6" s="13">
        <v>11129996006</v>
      </c>
      <c r="AQ6" s="4" t="s">
        <v>477</v>
      </c>
    </row>
    <row r="7" spans="1:43" x14ac:dyDescent="0.25">
      <c r="A7" s="4" t="str">
        <f t="shared" si="2"/>
        <v>0102.01.11.1</v>
      </c>
      <c r="B7" s="4" t="str">
        <f t="shared" si="3"/>
        <v>0102.01.11</v>
      </c>
      <c r="C7" s="9" t="s">
        <v>629</v>
      </c>
      <c r="D7" s="10" t="s">
        <v>11</v>
      </c>
      <c r="E7" s="10" t="s">
        <v>12</v>
      </c>
      <c r="F7" s="10" t="s">
        <v>7</v>
      </c>
      <c r="G7" s="10" t="s">
        <v>13</v>
      </c>
      <c r="H7" s="10" t="s">
        <v>10</v>
      </c>
      <c r="I7" s="10" t="s">
        <v>648</v>
      </c>
      <c r="J7" s="10">
        <v>3245</v>
      </c>
      <c r="K7" s="10" t="s">
        <v>654</v>
      </c>
      <c r="L7" s="6">
        <f t="shared" si="4"/>
        <v>1</v>
      </c>
      <c r="M7" s="11">
        <v>1037607230</v>
      </c>
      <c r="N7" s="11">
        <v>100</v>
      </c>
      <c r="O7" s="12" t="s">
        <v>655</v>
      </c>
      <c r="P7" s="10" t="s">
        <v>656</v>
      </c>
      <c r="Q7" s="10"/>
      <c r="R7" s="10"/>
      <c r="S7" s="10"/>
      <c r="T7" s="10" t="s">
        <v>634</v>
      </c>
      <c r="U7" s="10" t="s">
        <v>635</v>
      </c>
      <c r="V7" s="10" t="s">
        <v>652</v>
      </c>
      <c r="W7" s="11">
        <v>1</v>
      </c>
      <c r="X7" s="10" t="s">
        <v>657</v>
      </c>
      <c r="Y7" s="13">
        <v>3140510949</v>
      </c>
      <c r="Z7" s="13">
        <v>4025958046</v>
      </c>
      <c r="AA7" s="6" t="s">
        <v>42</v>
      </c>
      <c r="AB7" s="6" t="s">
        <v>33</v>
      </c>
      <c r="AC7" s="10" t="s">
        <v>41</v>
      </c>
      <c r="AE7" s="4" t="s">
        <v>308</v>
      </c>
      <c r="AF7" s="4" t="str">
        <f t="shared" si="1"/>
        <v>0201.01.01</v>
      </c>
      <c r="AG7" s="4" t="s">
        <v>14</v>
      </c>
      <c r="AH7" s="4" t="s">
        <v>304</v>
      </c>
      <c r="AI7" s="4" t="s">
        <v>7</v>
      </c>
      <c r="AJ7" s="4" t="s">
        <v>305</v>
      </c>
      <c r="AK7" s="4" t="s">
        <v>7</v>
      </c>
      <c r="AL7" s="4" t="s">
        <v>596</v>
      </c>
      <c r="AM7" s="4" t="s">
        <v>309</v>
      </c>
      <c r="AN7" s="4" t="s">
        <v>308</v>
      </c>
      <c r="AO7" s="13">
        <v>9068168730</v>
      </c>
      <c r="AP7" s="13">
        <v>75302813</v>
      </c>
      <c r="AQ7" s="4" t="s">
        <v>581</v>
      </c>
    </row>
    <row r="8" spans="1:43" x14ac:dyDescent="0.25">
      <c r="A8" s="4" t="str">
        <f t="shared" si="2"/>
        <v>0102.01.11.2</v>
      </c>
      <c r="B8" s="4" t="str">
        <f t="shared" si="3"/>
        <v>0102.01.11</v>
      </c>
      <c r="C8" s="5" t="s">
        <v>629</v>
      </c>
      <c r="D8" s="6" t="s">
        <v>11</v>
      </c>
      <c r="E8" s="6" t="s">
        <v>12</v>
      </c>
      <c r="F8" s="6" t="s">
        <v>7</v>
      </c>
      <c r="G8" s="6" t="s">
        <v>13</v>
      </c>
      <c r="H8" s="6" t="s">
        <v>10</v>
      </c>
      <c r="I8" s="6" t="s">
        <v>648</v>
      </c>
      <c r="J8" s="6">
        <v>3248</v>
      </c>
      <c r="K8" s="6" t="s">
        <v>649</v>
      </c>
      <c r="L8" s="6">
        <f t="shared" si="4"/>
        <v>2</v>
      </c>
      <c r="M8" s="7">
        <v>51000000</v>
      </c>
      <c r="N8" s="7">
        <v>100</v>
      </c>
      <c r="O8" s="8" t="s">
        <v>650</v>
      </c>
      <c r="P8" s="6" t="s">
        <v>651</v>
      </c>
      <c r="Q8" s="6"/>
      <c r="R8" s="6"/>
      <c r="S8" s="6"/>
      <c r="T8" s="6" t="s">
        <v>634</v>
      </c>
      <c r="U8" s="6" t="s">
        <v>635</v>
      </c>
      <c r="V8" s="6" t="s">
        <v>652</v>
      </c>
      <c r="W8" s="7">
        <v>1</v>
      </c>
      <c r="X8" s="6" t="s">
        <v>653</v>
      </c>
      <c r="Y8" s="13">
        <v>3140510949</v>
      </c>
      <c r="Z8" s="13">
        <v>4025958046</v>
      </c>
      <c r="AA8" s="10" t="s">
        <v>49</v>
      </c>
      <c r="AB8"/>
      <c r="AC8" s="6" t="s">
        <v>31</v>
      </c>
      <c r="AE8" s="4" t="s">
        <v>310</v>
      </c>
      <c r="AF8" s="4" t="str">
        <f t="shared" si="1"/>
        <v>0201.01.01</v>
      </c>
      <c r="AG8" s="4" t="s">
        <v>14</v>
      </c>
      <c r="AH8" s="4" t="s">
        <v>304</v>
      </c>
      <c r="AI8" s="4" t="s">
        <v>7</v>
      </c>
      <c r="AJ8" s="4" t="s">
        <v>305</v>
      </c>
      <c r="AK8" s="4" t="s">
        <v>7</v>
      </c>
      <c r="AL8" s="4" t="s">
        <v>596</v>
      </c>
      <c r="AM8" s="4" t="s">
        <v>311</v>
      </c>
      <c r="AN8" s="4" t="s">
        <v>310</v>
      </c>
      <c r="AO8" s="13">
        <v>9068168730</v>
      </c>
      <c r="AP8" s="13">
        <v>9869900</v>
      </c>
      <c r="AQ8" s="4" t="s">
        <v>408</v>
      </c>
    </row>
    <row r="9" spans="1:43" x14ac:dyDescent="0.25">
      <c r="A9" s="4" t="str">
        <f t="shared" si="2"/>
        <v>0201.01.15.1</v>
      </c>
      <c r="B9" s="4" t="str">
        <f t="shared" si="3"/>
        <v>0201.01.15</v>
      </c>
      <c r="C9" s="5" t="s">
        <v>629</v>
      </c>
      <c r="D9" s="6" t="s">
        <v>14</v>
      </c>
      <c r="E9" s="6" t="s">
        <v>15</v>
      </c>
      <c r="F9" s="6" t="s">
        <v>7</v>
      </c>
      <c r="G9" s="6" t="s">
        <v>16</v>
      </c>
      <c r="H9" s="6" t="s">
        <v>31</v>
      </c>
      <c r="I9" s="6" t="s">
        <v>739</v>
      </c>
      <c r="J9" s="6">
        <v>3145</v>
      </c>
      <c r="K9" s="6" t="s">
        <v>740</v>
      </c>
      <c r="L9" s="6">
        <f t="shared" si="4"/>
        <v>1</v>
      </c>
      <c r="M9" s="7">
        <v>21500000</v>
      </c>
      <c r="N9" s="7">
        <v>3500</v>
      </c>
      <c r="O9" s="8" t="s">
        <v>741</v>
      </c>
      <c r="P9" s="6" t="s">
        <v>742</v>
      </c>
      <c r="Q9" s="6"/>
      <c r="R9" s="6"/>
      <c r="S9" s="6"/>
      <c r="T9" s="6" t="s">
        <v>634</v>
      </c>
      <c r="U9" s="6" t="s">
        <v>635</v>
      </c>
      <c r="V9" s="6" t="s">
        <v>744</v>
      </c>
      <c r="W9" s="7">
        <v>1</v>
      </c>
      <c r="X9" s="6" t="s">
        <v>745</v>
      </c>
      <c r="Y9" s="13">
        <v>250292133</v>
      </c>
      <c r="Z9" s="13">
        <v>97826199</v>
      </c>
      <c r="AA9" s="10" t="s">
        <v>52</v>
      </c>
      <c r="AB9"/>
      <c r="AC9" s="6" t="s">
        <v>24</v>
      </c>
      <c r="AE9" s="4" t="s">
        <v>314</v>
      </c>
      <c r="AF9" s="4" t="str">
        <f t="shared" si="1"/>
        <v>0201.01.01</v>
      </c>
      <c r="AG9" s="4" t="s">
        <v>14</v>
      </c>
      <c r="AH9" s="4" t="s">
        <v>304</v>
      </c>
      <c r="AI9" s="4" t="s">
        <v>7</v>
      </c>
      <c r="AJ9" s="4" t="s">
        <v>305</v>
      </c>
      <c r="AK9" s="4" t="s">
        <v>7</v>
      </c>
      <c r="AL9" s="4" t="s">
        <v>596</v>
      </c>
      <c r="AM9" s="4" t="s">
        <v>315</v>
      </c>
      <c r="AN9" s="4" t="s">
        <v>314</v>
      </c>
      <c r="AO9" s="13">
        <v>9068168730</v>
      </c>
      <c r="AP9" s="13">
        <v>36720574</v>
      </c>
      <c r="AQ9" s="4" t="s">
        <v>375</v>
      </c>
    </row>
    <row r="10" spans="1:43" x14ac:dyDescent="0.25">
      <c r="A10" s="4" t="str">
        <f t="shared" si="2"/>
        <v>0201.01.15.2</v>
      </c>
      <c r="B10" s="4" t="str">
        <f t="shared" si="3"/>
        <v>0201.01.15</v>
      </c>
      <c r="C10" s="9" t="s">
        <v>629</v>
      </c>
      <c r="D10" s="10" t="s">
        <v>14</v>
      </c>
      <c r="E10" s="10" t="s">
        <v>15</v>
      </c>
      <c r="F10" s="10" t="s">
        <v>7</v>
      </c>
      <c r="G10" s="10" t="s">
        <v>16</v>
      </c>
      <c r="H10" s="10" t="s">
        <v>31</v>
      </c>
      <c r="I10" s="10" t="s">
        <v>739</v>
      </c>
      <c r="J10" s="10">
        <v>3146</v>
      </c>
      <c r="K10" s="10" t="s">
        <v>839</v>
      </c>
      <c r="L10" s="6">
        <f t="shared" si="4"/>
        <v>2</v>
      </c>
      <c r="M10" s="11">
        <v>19000000</v>
      </c>
      <c r="N10" s="11">
        <v>2700</v>
      </c>
      <c r="O10" s="12" t="s">
        <v>840</v>
      </c>
      <c r="P10" s="10" t="s">
        <v>841</v>
      </c>
      <c r="Q10" s="10"/>
      <c r="R10" s="10"/>
      <c r="S10" s="10"/>
      <c r="T10" s="10" t="s">
        <v>634</v>
      </c>
      <c r="U10" s="10" t="s">
        <v>635</v>
      </c>
      <c r="V10" s="10" t="s">
        <v>744</v>
      </c>
      <c r="W10" s="11">
        <v>1</v>
      </c>
      <c r="X10" s="10" t="s">
        <v>842</v>
      </c>
      <c r="Y10" s="13">
        <v>250292133</v>
      </c>
      <c r="Z10" s="13">
        <v>97826199</v>
      </c>
      <c r="AA10" s="6" t="s">
        <v>59</v>
      </c>
      <c r="AB10"/>
      <c r="AC10" s="6" t="s">
        <v>56</v>
      </c>
      <c r="AE10" s="4" t="s">
        <v>336</v>
      </c>
      <c r="AF10" s="4" t="str">
        <f t="shared" si="1"/>
        <v>0201.01.01</v>
      </c>
      <c r="AG10" s="4" t="s">
        <v>14</v>
      </c>
      <c r="AH10" s="4" t="s">
        <v>304</v>
      </c>
      <c r="AI10" s="4" t="s">
        <v>7</v>
      </c>
      <c r="AJ10" s="4" t="s">
        <v>305</v>
      </c>
      <c r="AK10" s="4" t="s">
        <v>7</v>
      </c>
      <c r="AL10" s="4" t="s">
        <v>596</v>
      </c>
      <c r="AM10" s="4" t="s">
        <v>337</v>
      </c>
      <c r="AN10" s="4" t="s">
        <v>336</v>
      </c>
      <c r="AO10" s="13">
        <v>9068168730</v>
      </c>
      <c r="AP10" s="13">
        <v>39916188</v>
      </c>
      <c r="AQ10" s="4" t="s">
        <v>338</v>
      </c>
    </row>
    <row r="11" spans="1:43" x14ac:dyDescent="0.25">
      <c r="A11" s="4" t="str">
        <f t="shared" si="2"/>
        <v>0201.01.15.3</v>
      </c>
      <c r="B11" s="4" t="str">
        <f t="shared" si="3"/>
        <v>0201.01.15</v>
      </c>
      <c r="C11" s="5" t="s">
        <v>629</v>
      </c>
      <c r="D11" s="6" t="s">
        <v>14</v>
      </c>
      <c r="E11" s="6" t="s">
        <v>15</v>
      </c>
      <c r="F11" s="6" t="s">
        <v>7</v>
      </c>
      <c r="G11" s="6" t="s">
        <v>16</v>
      </c>
      <c r="H11" s="6" t="s">
        <v>31</v>
      </c>
      <c r="I11" s="6" t="s">
        <v>739</v>
      </c>
      <c r="J11" s="6">
        <v>3147</v>
      </c>
      <c r="K11" s="6" t="s">
        <v>756</v>
      </c>
      <c r="L11" s="6">
        <f t="shared" si="4"/>
        <v>3</v>
      </c>
      <c r="M11" s="7">
        <v>21185499</v>
      </c>
      <c r="N11" s="7">
        <v>5200</v>
      </c>
      <c r="O11" s="8" t="s">
        <v>757</v>
      </c>
      <c r="P11" s="6" t="s">
        <v>758</v>
      </c>
      <c r="Q11" s="6"/>
      <c r="R11" s="6"/>
      <c r="S11" s="6"/>
      <c r="T11" s="6" t="s">
        <v>634</v>
      </c>
      <c r="U11" s="6" t="s">
        <v>635</v>
      </c>
      <c r="V11" s="6" t="s">
        <v>744</v>
      </c>
      <c r="W11" s="7">
        <v>1</v>
      </c>
      <c r="X11" s="6" t="s">
        <v>759</v>
      </c>
      <c r="Y11" s="13">
        <v>250292133</v>
      </c>
      <c r="Z11" s="13">
        <v>97826199</v>
      </c>
      <c r="AA11" s="10" t="s">
        <v>68</v>
      </c>
      <c r="AB11"/>
      <c r="AC11" s="10" t="s">
        <v>22</v>
      </c>
      <c r="AE11" s="4" t="s">
        <v>338</v>
      </c>
      <c r="AF11" s="4" t="str">
        <f t="shared" si="1"/>
        <v>0201.01.01</v>
      </c>
      <c r="AG11" s="4" t="s">
        <v>14</v>
      </c>
      <c r="AH11" s="4" t="s">
        <v>304</v>
      </c>
      <c r="AI11" s="4" t="s">
        <v>7</v>
      </c>
      <c r="AJ11" s="4" t="s">
        <v>305</v>
      </c>
      <c r="AK11" s="4" t="s">
        <v>7</v>
      </c>
      <c r="AL11" s="4" t="s">
        <v>596</v>
      </c>
      <c r="AM11" s="4" t="s">
        <v>339</v>
      </c>
      <c r="AN11" s="4" t="s">
        <v>338</v>
      </c>
      <c r="AO11" s="13">
        <v>9068168730</v>
      </c>
      <c r="AP11" s="13">
        <v>79869109</v>
      </c>
      <c r="AQ11" s="4" t="s">
        <v>4583</v>
      </c>
    </row>
    <row r="12" spans="1:43" x14ac:dyDescent="0.25">
      <c r="A12" s="4" t="str">
        <f t="shared" si="2"/>
        <v>0201.01.15.4</v>
      </c>
      <c r="B12" s="4" t="str">
        <f t="shared" si="3"/>
        <v>0201.01.15</v>
      </c>
      <c r="C12" s="9" t="s">
        <v>629</v>
      </c>
      <c r="D12" s="10" t="s">
        <v>14</v>
      </c>
      <c r="E12" s="10" t="s">
        <v>15</v>
      </c>
      <c r="F12" s="10" t="s">
        <v>7</v>
      </c>
      <c r="G12" s="10" t="s">
        <v>16</v>
      </c>
      <c r="H12" s="10" t="s">
        <v>31</v>
      </c>
      <c r="I12" s="10" t="s">
        <v>739</v>
      </c>
      <c r="J12" s="10">
        <v>3149</v>
      </c>
      <c r="K12" s="10" t="s">
        <v>746</v>
      </c>
      <c r="L12" s="6">
        <f t="shared" si="4"/>
        <v>4</v>
      </c>
      <c r="M12" s="11">
        <v>27000000</v>
      </c>
      <c r="N12" s="11">
        <v>4300</v>
      </c>
      <c r="O12" s="12" t="s">
        <v>747</v>
      </c>
      <c r="P12" s="10" t="s">
        <v>748</v>
      </c>
      <c r="Q12" s="10"/>
      <c r="R12" s="10"/>
      <c r="S12" s="10"/>
      <c r="T12" s="10" t="s">
        <v>634</v>
      </c>
      <c r="U12" s="10" t="s">
        <v>635</v>
      </c>
      <c r="V12" s="10" t="s">
        <v>744</v>
      </c>
      <c r="W12" s="11">
        <v>1</v>
      </c>
      <c r="X12" s="10" t="s">
        <v>749</v>
      </c>
      <c r="Y12" s="13">
        <v>250292133</v>
      </c>
      <c r="Z12" s="13">
        <v>97826199</v>
      </c>
      <c r="AA12" s="6" t="s">
        <v>93</v>
      </c>
      <c r="AB12"/>
      <c r="AC12" s="10" t="s">
        <v>18</v>
      </c>
      <c r="AE12" s="4" t="s">
        <v>303</v>
      </c>
      <c r="AF12" s="4" t="str">
        <f t="shared" si="1"/>
        <v>0201.01.11</v>
      </c>
      <c r="AG12" s="4" t="s">
        <v>14</v>
      </c>
      <c r="AH12" s="4" t="s">
        <v>304</v>
      </c>
      <c r="AI12" s="4" t="s">
        <v>7</v>
      </c>
      <c r="AJ12" s="4" t="s">
        <v>305</v>
      </c>
      <c r="AK12" s="4" t="s">
        <v>10</v>
      </c>
      <c r="AL12" s="4" t="s">
        <v>4459</v>
      </c>
      <c r="AM12" s="4" t="s">
        <v>296</v>
      </c>
      <c r="AN12" s="4" t="s">
        <v>303</v>
      </c>
      <c r="AO12" s="13">
        <v>5242781293</v>
      </c>
      <c r="AP12" s="13">
        <v>11129996006</v>
      </c>
      <c r="AQ12" s="4" t="s">
        <v>487</v>
      </c>
    </row>
    <row r="13" spans="1:43" x14ac:dyDescent="0.25">
      <c r="A13" s="4" t="str">
        <f t="shared" si="2"/>
        <v>0201.01.15.5</v>
      </c>
      <c r="B13" s="4" t="str">
        <f t="shared" si="3"/>
        <v>0201.01.15</v>
      </c>
      <c r="C13" s="5" t="s">
        <v>629</v>
      </c>
      <c r="D13" s="6" t="s">
        <v>14</v>
      </c>
      <c r="E13" s="6" t="s">
        <v>15</v>
      </c>
      <c r="F13" s="6" t="s">
        <v>7</v>
      </c>
      <c r="G13" s="6" t="s">
        <v>16</v>
      </c>
      <c r="H13" s="6" t="s">
        <v>31</v>
      </c>
      <c r="I13" s="6" t="s">
        <v>739</v>
      </c>
      <c r="J13" s="6">
        <v>3150</v>
      </c>
      <c r="K13" s="6" t="s">
        <v>911</v>
      </c>
      <c r="L13" s="6">
        <f t="shared" si="4"/>
        <v>5</v>
      </c>
      <c r="M13" s="7">
        <v>18800000</v>
      </c>
      <c r="N13" s="7">
        <v>695</v>
      </c>
      <c r="O13" s="8" t="s">
        <v>912</v>
      </c>
      <c r="P13" s="6" t="s">
        <v>913</v>
      </c>
      <c r="Q13" s="6"/>
      <c r="R13" s="6"/>
      <c r="S13" s="6"/>
      <c r="T13" s="6" t="s">
        <v>634</v>
      </c>
      <c r="U13" s="6" t="s">
        <v>635</v>
      </c>
      <c r="V13" s="6" t="s">
        <v>744</v>
      </c>
      <c r="W13" s="7">
        <v>1</v>
      </c>
      <c r="X13" s="6" t="s">
        <v>914</v>
      </c>
      <c r="Y13" s="13">
        <v>250292133</v>
      </c>
      <c r="Z13" s="13">
        <v>97826199</v>
      </c>
      <c r="AA13" s="10" t="s">
        <v>98</v>
      </c>
      <c r="AB13"/>
      <c r="AC13" s="10" t="s">
        <v>363</v>
      </c>
      <c r="AE13" s="4" t="s">
        <v>316</v>
      </c>
      <c r="AF13" s="4" t="str">
        <f t="shared" si="1"/>
        <v>0201.01.15</v>
      </c>
      <c r="AG13" s="4" t="s">
        <v>14</v>
      </c>
      <c r="AH13" s="4" t="s">
        <v>304</v>
      </c>
      <c r="AI13" s="4" t="s">
        <v>7</v>
      </c>
      <c r="AJ13" s="4" t="s">
        <v>305</v>
      </c>
      <c r="AK13" s="4" t="s">
        <v>31</v>
      </c>
      <c r="AL13" s="4" t="s">
        <v>4460</v>
      </c>
      <c r="AM13" s="4" t="s">
        <v>317</v>
      </c>
      <c r="AN13" s="4" t="s">
        <v>316</v>
      </c>
      <c r="AO13" s="13">
        <v>250292133</v>
      </c>
      <c r="AP13" s="13">
        <v>135761852</v>
      </c>
      <c r="AQ13" s="4" t="s">
        <v>302</v>
      </c>
    </row>
    <row r="14" spans="1:43" x14ac:dyDescent="0.25">
      <c r="A14" s="4" t="str">
        <f t="shared" si="2"/>
        <v>0201.01.15.6</v>
      </c>
      <c r="B14" s="4" t="str">
        <f t="shared" si="3"/>
        <v>0201.01.15</v>
      </c>
      <c r="C14" s="5" t="s">
        <v>629</v>
      </c>
      <c r="D14" s="6" t="s">
        <v>14</v>
      </c>
      <c r="E14" s="6" t="s">
        <v>15</v>
      </c>
      <c r="F14" s="6" t="s">
        <v>7</v>
      </c>
      <c r="G14" s="6" t="s">
        <v>16</v>
      </c>
      <c r="H14" s="6" t="s">
        <v>31</v>
      </c>
      <c r="I14" s="6" t="s">
        <v>739</v>
      </c>
      <c r="J14" s="6">
        <v>3151</v>
      </c>
      <c r="K14" s="6" t="s">
        <v>862</v>
      </c>
      <c r="L14" s="6">
        <f t="shared" si="4"/>
        <v>6</v>
      </c>
      <c r="M14" s="7">
        <v>17800000</v>
      </c>
      <c r="N14" s="7">
        <v>3500</v>
      </c>
      <c r="O14" s="8" t="s">
        <v>19</v>
      </c>
      <c r="P14" s="6" t="s">
        <v>863</v>
      </c>
      <c r="Q14" s="6"/>
      <c r="R14" s="6"/>
      <c r="S14" s="6"/>
      <c r="T14" s="6" t="s">
        <v>634</v>
      </c>
      <c r="U14" s="6" t="s">
        <v>635</v>
      </c>
      <c r="V14" s="6" t="s">
        <v>744</v>
      </c>
      <c r="W14" s="7">
        <v>1</v>
      </c>
      <c r="X14" s="6" t="s">
        <v>864</v>
      </c>
      <c r="Y14" s="13">
        <v>250292133</v>
      </c>
      <c r="Z14" s="13">
        <v>97826199</v>
      </c>
      <c r="AA14" s="10" t="s">
        <v>105</v>
      </c>
      <c r="AB14"/>
      <c r="AC14" s="10" t="s">
        <v>108</v>
      </c>
      <c r="AE14" s="4" t="s">
        <v>318</v>
      </c>
      <c r="AF14" s="4" t="str">
        <f t="shared" si="1"/>
        <v>0201.01.15</v>
      </c>
      <c r="AG14" s="4" t="s">
        <v>14</v>
      </c>
      <c r="AH14" s="4" t="s">
        <v>304</v>
      </c>
      <c r="AI14" s="4" t="s">
        <v>7</v>
      </c>
      <c r="AJ14" s="4" t="s">
        <v>305</v>
      </c>
      <c r="AK14" s="4" t="s">
        <v>31</v>
      </c>
      <c r="AL14" s="4" t="s">
        <v>4460</v>
      </c>
      <c r="AM14" s="4" t="s">
        <v>319</v>
      </c>
      <c r="AN14" s="4" t="s">
        <v>318</v>
      </c>
      <c r="AO14" s="13">
        <v>250292133</v>
      </c>
      <c r="AP14" s="13">
        <v>24204082</v>
      </c>
      <c r="AQ14" s="4" t="s">
        <v>4706</v>
      </c>
    </row>
    <row r="15" spans="1:43" x14ac:dyDescent="0.25">
      <c r="A15" s="4" t="str">
        <f t="shared" si="2"/>
        <v>0201.01.18.1</v>
      </c>
      <c r="B15" s="4" t="str">
        <f t="shared" si="3"/>
        <v>0201.01.18</v>
      </c>
      <c r="C15" s="9" t="s">
        <v>629</v>
      </c>
      <c r="D15" s="10" t="s">
        <v>14</v>
      </c>
      <c r="E15" s="10" t="s">
        <v>15</v>
      </c>
      <c r="F15" s="10" t="s">
        <v>7</v>
      </c>
      <c r="G15" s="10" t="s">
        <v>16</v>
      </c>
      <c r="H15" s="10" t="s">
        <v>22</v>
      </c>
      <c r="I15" s="10" t="s">
        <v>670</v>
      </c>
      <c r="J15" s="10">
        <v>3810</v>
      </c>
      <c r="K15" s="10" t="s">
        <v>713</v>
      </c>
      <c r="L15" s="6">
        <f t="shared" si="4"/>
        <v>1</v>
      </c>
      <c r="M15" s="11">
        <v>2639800</v>
      </c>
      <c r="N15" s="11">
        <v>16</v>
      </c>
      <c r="O15" s="12" t="s">
        <v>714</v>
      </c>
      <c r="P15" s="10" t="s">
        <v>715</v>
      </c>
      <c r="Q15" s="10"/>
      <c r="R15" s="10"/>
      <c r="S15" s="10"/>
      <c r="T15" s="10" t="s">
        <v>634</v>
      </c>
      <c r="U15" s="10" t="s">
        <v>635</v>
      </c>
      <c r="V15" s="10" t="s">
        <v>674</v>
      </c>
      <c r="W15" s="11">
        <v>3</v>
      </c>
      <c r="X15" s="10" t="s">
        <v>716</v>
      </c>
      <c r="Y15" s="13">
        <v>85714172</v>
      </c>
      <c r="Z15" s="13">
        <v>32287237</v>
      </c>
      <c r="AA15" s="6" t="s">
        <v>113</v>
      </c>
      <c r="AB15"/>
      <c r="AC15" s="10" t="s">
        <v>112</v>
      </c>
      <c r="AE15" s="4" t="s">
        <v>320</v>
      </c>
      <c r="AF15" s="4" t="str">
        <f t="shared" si="1"/>
        <v>0201.01.15</v>
      </c>
      <c r="AG15" s="4" t="s">
        <v>14</v>
      </c>
      <c r="AH15" s="4" t="s">
        <v>304</v>
      </c>
      <c r="AI15" s="4" t="s">
        <v>7</v>
      </c>
      <c r="AJ15" s="4" t="s">
        <v>305</v>
      </c>
      <c r="AK15" s="4" t="s">
        <v>31</v>
      </c>
      <c r="AL15" s="4" t="s">
        <v>4460</v>
      </c>
      <c r="AM15" s="4" t="s">
        <v>321</v>
      </c>
      <c r="AN15" s="4" t="s">
        <v>320</v>
      </c>
      <c r="AO15" s="13">
        <v>250292133</v>
      </c>
      <c r="AP15" s="13">
        <v>97826199</v>
      </c>
      <c r="AQ15" s="4" t="s">
        <v>422</v>
      </c>
    </row>
    <row r="16" spans="1:43" x14ac:dyDescent="0.25">
      <c r="A16" s="4" t="str">
        <f t="shared" si="2"/>
        <v>0201.01.18.2</v>
      </c>
      <c r="B16" s="4" t="str">
        <f t="shared" si="3"/>
        <v>0201.01.18</v>
      </c>
      <c r="C16" s="5" t="s">
        <v>629</v>
      </c>
      <c r="D16" s="6" t="s">
        <v>14</v>
      </c>
      <c r="E16" s="6" t="s">
        <v>15</v>
      </c>
      <c r="F16" s="6" t="s">
        <v>7</v>
      </c>
      <c r="G16" s="6" t="s">
        <v>16</v>
      </c>
      <c r="H16" s="6" t="s">
        <v>22</v>
      </c>
      <c r="I16" s="6" t="s">
        <v>670</v>
      </c>
      <c r="J16" s="6">
        <v>3811</v>
      </c>
      <c r="K16" s="6" t="s">
        <v>671</v>
      </c>
      <c r="L16" s="6">
        <f t="shared" si="4"/>
        <v>2</v>
      </c>
      <c r="M16" s="7">
        <v>1608000</v>
      </c>
      <c r="N16" s="7">
        <v>24</v>
      </c>
      <c r="O16" s="8" t="s">
        <v>672</v>
      </c>
      <c r="P16" s="6" t="s">
        <v>673</v>
      </c>
      <c r="Q16" s="6"/>
      <c r="R16" s="6"/>
      <c r="S16" s="6"/>
      <c r="T16" s="6" t="s">
        <v>634</v>
      </c>
      <c r="U16" s="6" t="s">
        <v>635</v>
      </c>
      <c r="V16" s="6" t="s">
        <v>674</v>
      </c>
      <c r="W16" s="7">
        <v>2</v>
      </c>
      <c r="X16" s="6" t="s">
        <v>675</v>
      </c>
      <c r="Y16" s="13">
        <v>85714172</v>
      </c>
      <c r="Z16" s="13">
        <v>32287237</v>
      </c>
      <c r="AA16" s="6" t="s">
        <v>452</v>
      </c>
      <c r="AB16"/>
      <c r="AC16"/>
      <c r="AE16" s="4" t="s">
        <v>325</v>
      </c>
      <c r="AF16" s="4" t="str">
        <f t="shared" si="1"/>
        <v>0201.01.18</v>
      </c>
      <c r="AG16" s="4" t="s">
        <v>14</v>
      </c>
      <c r="AH16" s="4" t="s">
        <v>304</v>
      </c>
      <c r="AI16" s="4" t="s">
        <v>7</v>
      </c>
      <c r="AJ16" s="4" t="s">
        <v>305</v>
      </c>
      <c r="AK16" s="4" t="s">
        <v>22</v>
      </c>
      <c r="AL16" s="4" t="s">
        <v>674</v>
      </c>
      <c r="AM16" s="4" t="s">
        <v>326</v>
      </c>
      <c r="AN16" s="4" t="s">
        <v>325</v>
      </c>
      <c r="AO16" s="13">
        <v>85714172</v>
      </c>
      <c r="AP16" s="13">
        <v>53426935</v>
      </c>
      <c r="AQ16" s="4" t="s">
        <v>4707</v>
      </c>
    </row>
    <row r="17" spans="1:43" x14ac:dyDescent="0.25">
      <c r="A17" s="4" t="str">
        <f t="shared" si="2"/>
        <v>0201.02.12.1</v>
      </c>
      <c r="B17" s="4" t="str">
        <f t="shared" si="3"/>
        <v>0201.02.12</v>
      </c>
      <c r="C17" s="9" t="s">
        <v>629</v>
      </c>
      <c r="D17" s="10" t="s">
        <v>14</v>
      </c>
      <c r="E17" s="10" t="s">
        <v>15</v>
      </c>
      <c r="F17" s="10" t="s">
        <v>25</v>
      </c>
      <c r="G17" s="10" t="s">
        <v>26</v>
      </c>
      <c r="H17" s="10" t="s">
        <v>32</v>
      </c>
      <c r="I17" s="10" t="s">
        <v>664</v>
      </c>
      <c r="J17" s="10">
        <v>2889</v>
      </c>
      <c r="K17" s="10" t="s">
        <v>665</v>
      </c>
      <c r="L17" s="6">
        <f t="shared" si="4"/>
        <v>1</v>
      </c>
      <c r="M17" s="11">
        <v>256400000</v>
      </c>
      <c r="N17" s="11">
        <v>3988</v>
      </c>
      <c r="O17" s="12" t="s">
        <v>666</v>
      </c>
      <c r="P17" s="10" t="s">
        <v>667</v>
      </c>
      <c r="Q17" s="10"/>
      <c r="R17" s="10"/>
      <c r="S17" s="10"/>
      <c r="T17" s="10" t="s">
        <v>634</v>
      </c>
      <c r="U17" s="10" t="s">
        <v>635</v>
      </c>
      <c r="V17" s="10" t="s">
        <v>668</v>
      </c>
      <c r="W17" s="11">
        <v>2</v>
      </c>
      <c r="X17" s="10" t="s">
        <v>669</v>
      </c>
      <c r="Y17" s="13">
        <v>18831339655</v>
      </c>
      <c r="Z17" s="13">
        <v>18768083503</v>
      </c>
      <c r="AA17" s="6" t="s">
        <v>130</v>
      </c>
      <c r="AB17"/>
      <c r="AC17"/>
      <c r="AE17" s="4" t="s">
        <v>327</v>
      </c>
      <c r="AF17" s="4" t="str">
        <f t="shared" si="1"/>
        <v>0201.01.18</v>
      </c>
      <c r="AG17" s="4" t="s">
        <v>14</v>
      </c>
      <c r="AH17" s="4" t="s">
        <v>304</v>
      </c>
      <c r="AI17" s="4" t="s">
        <v>7</v>
      </c>
      <c r="AJ17" s="4" t="s">
        <v>305</v>
      </c>
      <c r="AK17" s="4" t="s">
        <v>22</v>
      </c>
      <c r="AL17" s="4" t="s">
        <v>674</v>
      </c>
      <c r="AM17" s="4" t="s">
        <v>328</v>
      </c>
      <c r="AN17" s="4" t="s">
        <v>327</v>
      </c>
      <c r="AO17" s="13">
        <v>85714172</v>
      </c>
      <c r="AP17" s="13">
        <v>32287237</v>
      </c>
      <c r="AQ17" s="4" t="s">
        <v>504</v>
      </c>
    </row>
    <row r="18" spans="1:43" x14ac:dyDescent="0.25">
      <c r="A18" s="4" t="str">
        <f t="shared" si="2"/>
        <v>0201.02.12.2</v>
      </c>
      <c r="B18" s="4" t="str">
        <f t="shared" si="3"/>
        <v>0201.02.12</v>
      </c>
      <c r="C18" s="5" t="s">
        <v>629</v>
      </c>
      <c r="D18" s="6" t="s">
        <v>14</v>
      </c>
      <c r="E18" s="6" t="s">
        <v>15</v>
      </c>
      <c r="F18" s="6" t="s">
        <v>25</v>
      </c>
      <c r="G18" s="6" t="s">
        <v>26</v>
      </c>
      <c r="H18" s="6" t="s">
        <v>32</v>
      </c>
      <c r="I18" s="6" t="s">
        <v>664</v>
      </c>
      <c r="J18" s="6">
        <v>2891</v>
      </c>
      <c r="K18" s="6" t="s">
        <v>824</v>
      </c>
      <c r="L18" s="6">
        <f t="shared" si="4"/>
        <v>2</v>
      </c>
      <c r="M18" s="7">
        <v>10043520</v>
      </c>
      <c r="N18" s="7">
        <v>674902</v>
      </c>
      <c r="O18" s="8" t="s">
        <v>825</v>
      </c>
      <c r="P18" s="6" t="s">
        <v>826</v>
      </c>
      <c r="Q18" s="6"/>
      <c r="R18" s="6"/>
      <c r="S18" s="6"/>
      <c r="T18" s="6" t="s">
        <v>634</v>
      </c>
      <c r="U18" s="6" t="s">
        <v>635</v>
      </c>
      <c r="V18" s="6" t="s">
        <v>668</v>
      </c>
      <c r="W18" s="7">
        <v>2</v>
      </c>
      <c r="X18" s="6" t="s">
        <v>827</v>
      </c>
      <c r="Y18" s="13">
        <v>18831339655</v>
      </c>
      <c r="Z18" s="13">
        <v>18768083503</v>
      </c>
      <c r="AA18" s="6" t="s">
        <v>133</v>
      </c>
      <c r="AB18"/>
      <c r="AC18"/>
      <c r="AE18" s="4" t="s">
        <v>333</v>
      </c>
      <c r="AF18" s="4" t="str">
        <f t="shared" si="1"/>
        <v>0201.01.21</v>
      </c>
      <c r="AG18" s="4" t="s">
        <v>14</v>
      </c>
      <c r="AH18" s="4" t="s">
        <v>304</v>
      </c>
      <c r="AI18" s="4" t="s">
        <v>7</v>
      </c>
      <c r="AJ18" s="4" t="s">
        <v>305</v>
      </c>
      <c r="AK18" s="4" t="s">
        <v>332</v>
      </c>
      <c r="AL18" s="4" t="s">
        <v>4461</v>
      </c>
      <c r="AM18" s="4" t="s">
        <v>341</v>
      </c>
      <c r="AN18" s="4" t="s">
        <v>333</v>
      </c>
      <c r="AO18" s="13">
        <v>3025000000</v>
      </c>
      <c r="AP18" s="13">
        <v>3025000000</v>
      </c>
      <c r="AQ18" s="4" t="s">
        <v>322</v>
      </c>
    </row>
    <row r="19" spans="1:43" x14ac:dyDescent="0.25">
      <c r="A19" s="4" t="str">
        <f t="shared" si="2"/>
        <v>0201.02.12.3</v>
      </c>
      <c r="B19" s="4" t="str">
        <f t="shared" si="3"/>
        <v>0201.02.12</v>
      </c>
      <c r="C19" s="5" t="s">
        <v>629</v>
      </c>
      <c r="D19" s="6" t="s">
        <v>14</v>
      </c>
      <c r="E19" s="6" t="s">
        <v>15</v>
      </c>
      <c r="F19" s="6" t="s">
        <v>25</v>
      </c>
      <c r="G19" s="6" t="s">
        <v>26</v>
      </c>
      <c r="H19" s="6" t="s">
        <v>32</v>
      </c>
      <c r="I19" s="6" t="s">
        <v>664</v>
      </c>
      <c r="J19" s="6">
        <v>2898</v>
      </c>
      <c r="K19" s="6" t="s">
        <v>796</v>
      </c>
      <c r="L19" s="6">
        <f t="shared" si="4"/>
        <v>3</v>
      </c>
      <c r="M19" s="7">
        <v>187050067</v>
      </c>
      <c r="N19" s="7">
        <v>181352</v>
      </c>
      <c r="O19" s="8" t="s">
        <v>797</v>
      </c>
      <c r="P19" s="6" t="s">
        <v>798</v>
      </c>
      <c r="Q19" s="6"/>
      <c r="R19" s="6"/>
      <c r="S19" s="6"/>
      <c r="T19" s="6" t="s">
        <v>634</v>
      </c>
      <c r="U19" s="6" t="s">
        <v>635</v>
      </c>
      <c r="V19" s="6" t="s">
        <v>668</v>
      </c>
      <c r="W19" s="7">
        <v>2</v>
      </c>
      <c r="X19" s="6" t="s">
        <v>799</v>
      </c>
      <c r="Y19" s="13">
        <v>18831339655</v>
      </c>
      <c r="Z19" s="13">
        <v>18768083503</v>
      </c>
      <c r="AA19" s="10" t="s">
        <v>138</v>
      </c>
      <c r="AB19"/>
      <c r="AC19"/>
      <c r="AE19" s="4" t="s">
        <v>312</v>
      </c>
      <c r="AF19" s="4" t="str">
        <f t="shared" si="1"/>
        <v>0201.01.22</v>
      </c>
      <c r="AG19" s="4" t="s">
        <v>14</v>
      </c>
      <c r="AH19" s="4" t="s">
        <v>304</v>
      </c>
      <c r="AI19" s="4" t="s">
        <v>7</v>
      </c>
      <c r="AJ19" s="4" t="s">
        <v>305</v>
      </c>
      <c r="AK19" s="4" t="s">
        <v>361</v>
      </c>
      <c r="AL19" s="4" t="s">
        <v>4462</v>
      </c>
      <c r="AM19" s="4" t="s">
        <v>313</v>
      </c>
      <c r="AN19" s="4" t="s">
        <v>312</v>
      </c>
      <c r="AO19" s="13">
        <v>1221213276</v>
      </c>
      <c r="AP19" s="13">
        <v>1221213276</v>
      </c>
      <c r="AQ19" s="4" t="s">
        <v>389</v>
      </c>
    </row>
    <row r="20" spans="1:43" x14ac:dyDescent="0.25">
      <c r="A20" s="4" t="str">
        <f t="shared" si="2"/>
        <v>0201.02.12.4</v>
      </c>
      <c r="B20" s="4" t="str">
        <f t="shared" si="3"/>
        <v>0201.02.12</v>
      </c>
      <c r="C20" s="9" t="s">
        <v>629</v>
      </c>
      <c r="D20" s="10" t="s">
        <v>14</v>
      </c>
      <c r="E20" s="10" t="s">
        <v>15</v>
      </c>
      <c r="F20" s="10" t="s">
        <v>25</v>
      </c>
      <c r="G20" s="10" t="s">
        <v>26</v>
      </c>
      <c r="H20" s="10" t="s">
        <v>32</v>
      </c>
      <c r="I20" s="10" t="s">
        <v>664</v>
      </c>
      <c r="J20" s="10">
        <v>2910</v>
      </c>
      <c r="K20" s="10" t="s">
        <v>793</v>
      </c>
      <c r="L20" s="6">
        <f t="shared" si="4"/>
        <v>4</v>
      </c>
      <c r="M20" s="11">
        <v>130474617</v>
      </c>
      <c r="N20" s="11">
        <v>2642892</v>
      </c>
      <c r="O20" s="12" t="s">
        <v>794</v>
      </c>
      <c r="P20" s="10" t="s">
        <v>791</v>
      </c>
      <c r="Q20" s="10"/>
      <c r="R20" s="10"/>
      <c r="S20" s="10"/>
      <c r="T20" s="10" t="s">
        <v>634</v>
      </c>
      <c r="U20" s="10" t="s">
        <v>635</v>
      </c>
      <c r="V20" s="10" t="s">
        <v>668</v>
      </c>
      <c r="W20" s="11">
        <v>2</v>
      </c>
      <c r="X20" s="10" t="s">
        <v>795</v>
      </c>
      <c r="Y20" s="13">
        <v>18831339655</v>
      </c>
      <c r="Z20" s="13">
        <v>18768083503</v>
      </c>
      <c r="AA20" s="10" t="s">
        <v>143</v>
      </c>
      <c r="AB20"/>
      <c r="AC20"/>
      <c r="AE20" s="4" t="s">
        <v>303</v>
      </c>
      <c r="AF20" s="4" t="str">
        <f t="shared" si="1"/>
        <v>0201.01.98</v>
      </c>
      <c r="AG20" s="4" t="s">
        <v>14</v>
      </c>
      <c r="AH20" s="4" t="s">
        <v>304</v>
      </c>
      <c r="AI20" s="4" t="s">
        <v>7</v>
      </c>
      <c r="AJ20" s="4" t="s">
        <v>305</v>
      </c>
      <c r="AK20" s="4" t="s">
        <v>27</v>
      </c>
      <c r="AL20" s="4" t="s">
        <v>4458</v>
      </c>
      <c r="AM20" s="4" t="s">
        <v>296</v>
      </c>
      <c r="AN20" s="4" t="s">
        <v>303</v>
      </c>
      <c r="AO20" s="13">
        <v>6538223281</v>
      </c>
      <c r="AP20" s="13">
        <v>11129996006</v>
      </c>
      <c r="AQ20" s="4" t="s">
        <v>403</v>
      </c>
    </row>
    <row r="21" spans="1:43" x14ac:dyDescent="0.25">
      <c r="A21" s="4" t="str">
        <f t="shared" si="2"/>
        <v>0201.02.12.5</v>
      </c>
      <c r="B21" s="4" t="str">
        <f t="shared" si="3"/>
        <v>0201.02.12</v>
      </c>
      <c r="C21" s="5" t="s">
        <v>629</v>
      </c>
      <c r="D21" s="6" t="s">
        <v>14</v>
      </c>
      <c r="E21" s="6" t="s">
        <v>15</v>
      </c>
      <c r="F21" s="6" t="s">
        <v>25</v>
      </c>
      <c r="G21" s="6" t="s">
        <v>26</v>
      </c>
      <c r="H21" s="6" t="s">
        <v>32</v>
      </c>
      <c r="I21" s="6" t="s">
        <v>664</v>
      </c>
      <c r="J21" s="6">
        <v>2912</v>
      </c>
      <c r="K21" s="6" t="s">
        <v>789</v>
      </c>
      <c r="L21" s="6">
        <f t="shared" si="4"/>
        <v>5</v>
      </c>
      <c r="M21" s="7">
        <v>98428220</v>
      </c>
      <c r="N21" s="7">
        <v>1953712</v>
      </c>
      <c r="O21" s="8" t="s">
        <v>790</v>
      </c>
      <c r="P21" s="6" t="s">
        <v>791</v>
      </c>
      <c r="Q21" s="6"/>
      <c r="R21" s="6"/>
      <c r="S21" s="6"/>
      <c r="T21" s="6" t="s">
        <v>634</v>
      </c>
      <c r="U21" s="6" t="s">
        <v>635</v>
      </c>
      <c r="V21" s="6" t="s">
        <v>668</v>
      </c>
      <c r="W21" s="7">
        <v>2</v>
      </c>
      <c r="X21" s="6" t="s">
        <v>792</v>
      </c>
      <c r="Y21" s="13">
        <v>18831339655</v>
      </c>
      <c r="Z21" s="13">
        <v>18768083503</v>
      </c>
      <c r="AA21" s="10" t="s">
        <v>155</v>
      </c>
      <c r="AB21"/>
      <c r="AC21"/>
      <c r="AE21" s="4" t="s">
        <v>303</v>
      </c>
      <c r="AF21" s="4" t="str">
        <f t="shared" si="1"/>
        <v>0201.01.99</v>
      </c>
      <c r="AG21" s="4" t="s">
        <v>14</v>
      </c>
      <c r="AH21" s="4" t="s">
        <v>304</v>
      </c>
      <c r="AI21" s="4" t="s">
        <v>7</v>
      </c>
      <c r="AJ21" s="4" t="s">
        <v>305</v>
      </c>
      <c r="AK21" s="4" t="s">
        <v>104</v>
      </c>
      <c r="AL21" s="4" t="s">
        <v>4463</v>
      </c>
      <c r="AM21" s="4" t="s">
        <v>296</v>
      </c>
      <c r="AN21" s="4" t="s">
        <v>303</v>
      </c>
      <c r="AO21" s="13">
        <v>1559394476</v>
      </c>
      <c r="AP21" s="13">
        <v>11129996006</v>
      </c>
      <c r="AQ21" s="4" t="s">
        <v>401</v>
      </c>
    </row>
    <row r="22" spans="1:43" x14ac:dyDescent="0.25">
      <c r="A22" s="4" t="str">
        <f t="shared" si="2"/>
        <v>0201.02.12.6</v>
      </c>
      <c r="B22" s="4" t="str">
        <f t="shared" si="3"/>
        <v>0201.02.12</v>
      </c>
      <c r="C22" s="5" t="s">
        <v>629</v>
      </c>
      <c r="D22" s="6" t="s">
        <v>14</v>
      </c>
      <c r="E22" s="6" t="s">
        <v>15</v>
      </c>
      <c r="F22" s="6" t="s">
        <v>25</v>
      </c>
      <c r="G22" s="6" t="s">
        <v>26</v>
      </c>
      <c r="H22" s="6" t="s">
        <v>32</v>
      </c>
      <c r="I22" s="6" t="s">
        <v>664</v>
      </c>
      <c r="J22" s="6">
        <v>4881</v>
      </c>
      <c r="K22" s="6" t="s">
        <v>986</v>
      </c>
      <c r="L22" s="6">
        <f t="shared" si="4"/>
        <v>6</v>
      </c>
      <c r="M22" s="7">
        <v>9990430785</v>
      </c>
      <c r="N22" s="7">
        <v>900000</v>
      </c>
      <c r="O22" s="8" t="s">
        <v>677</v>
      </c>
      <c r="P22" s="6" t="s">
        <v>678</v>
      </c>
      <c r="Q22" s="6"/>
      <c r="R22" s="6"/>
      <c r="S22" s="6"/>
      <c r="T22" s="6" t="s">
        <v>634</v>
      </c>
      <c r="U22" s="6" t="s">
        <v>635</v>
      </c>
      <c r="V22" s="6" t="s">
        <v>668</v>
      </c>
      <c r="W22" s="7">
        <v>2</v>
      </c>
      <c r="X22" s="6" t="s">
        <v>987</v>
      </c>
      <c r="Y22" s="13">
        <v>18831339655</v>
      </c>
      <c r="Z22" s="13">
        <v>18768083503</v>
      </c>
      <c r="AA22" s="10" t="s">
        <v>158</v>
      </c>
      <c r="AB22"/>
      <c r="AC22"/>
      <c r="AE22" s="4" t="s">
        <v>342</v>
      </c>
      <c r="AF22" s="4" t="str">
        <f t="shared" si="1"/>
        <v>0201.02.01</v>
      </c>
      <c r="AG22" s="4" t="s">
        <v>14</v>
      </c>
      <c r="AH22" s="4" t="s">
        <v>304</v>
      </c>
      <c r="AI22" s="4" t="s">
        <v>25</v>
      </c>
      <c r="AJ22" s="4" t="s">
        <v>343</v>
      </c>
      <c r="AK22" s="4" t="s">
        <v>7</v>
      </c>
      <c r="AL22" s="4" t="s">
        <v>596</v>
      </c>
      <c r="AM22" s="4" t="s">
        <v>296</v>
      </c>
      <c r="AN22" s="4" t="s">
        <v>342</v>
      </c>
      <c r="AO22" s="13">
        <v>9068168730</v>
      </c>
      <c r="AP22" s="13">
        <v>18768083503</v>
      </c>
      <c r="AQ22" s="4" t="s">
        <v>402</v>
      </c>
    </row>
    <row r="23" spans="1:43" x14ac:dyDescent="0.25">
      <c r="A23" s="4" t="str">
        <f t="shared" si="2"/>
        <v>0201.02.12.7</v>
      </c>
      <c r="B23" s="4" t="str">
        <f t="shared" si="3"/>
        <v>0201.02.12</v>
      </c>
      <c r="C23" s="9" t="s">
        <v>629</v>
      </c>
      <c r="D23" s="10" t="s">
        <v>14</v>
      </c>
      <c r="E23" s="10" t="s">
        <v>15</v>
      </c>
      <c r="F23" s="10" t="s">
        <v>25</v>
      </c>
      <c r="G23" s="10" t="s">
        <v>26</v>
      </c>
      <c r="H23" s="10" t="s">
        <v>32</v>
      </c>
      <c r="I23" s="10" t="s">
        <v>664</v>
      </c>
      <c r="J23" s="10">
        <v>4883</v>
      </c>
      <c r="K23" s="10" t="s">
        <v>676</v>
      </c>
      <c r="L23" s="6">
        <f t="shared" si="4"/>
        <v>7</v>
      </c>
      <c r="M23" s="11">
        <v>690250000</v>
      </c>
      <c r="N23" s="11">
        <v>355895</v>
      </c>
      <c r="O23" s="12" t="s">
        <v>677</v>
      </c>
      <c r="P23" s="10" t="s">
        <v>678</v>
      </c>
      <c r="Q23" s="10"/>
      <c r="R23" s="10"/>
      <c r="S23" s="10"/>
      <c r="T23" s="10" t="s">
        <v>634</v>
      </c>
      <c r="U23" s="10" t="s">
        <v>635</v>
      </c>
      <c r="V23" s="10" t="s">
        <v>668</v>
      </c>
      <c r="W23" s="11">
        <v>2</v>
      </c>
      <c r="X23" s="10" t="s">
        <v>679</v>
      </c>
      <c r="Y23" s="13">
        <v>18831339655</v>
      </c>
      <c r="Z23" s="13">
        <v>18768083503</v>
      </c>
      <c r="AA23" s="10" t="s">
        <v>161</v>
      </c>
      <c r="AB23"/>
      <c r="AC23"/>
      <c r="AE23" s="4" t="s">
        <v>348</v>
      </c>
      <c r="AF23" s="4" t="str">
        <f t="shared" si="1"/>
        <v>0201.02.12</v>
      </c>
      <c r="AG23" s="4" t="s">
        <v>14</v>
      </c>
      <c r="AH23" s="4" t="s">
        <v>304</v>
      </c>
      <c r="AI23" s="4" t="s">
        <v>25</v>
      </c>
      <c r="AJ23" s="4" t="s">
        <v>343</v>
      </c>
      <c r="AK23" s="4" t="s">
        <v>32</v>
      </c>
      <c r="AL23" s="4" t="s">
        <v>4464</v>
      </c>
      <c r="AM23" s="4" t="s">
        <v>311</v>
      </c>
      <c r="AN23" s="4" t="s">
        <v>348</v>
      </c>
      <c r="AO23" s="13">
        <v>18831339655</v>
      </c>
      <c r="AP23" s="13">
        <v>479762440</v>
      </c>
      <c r="AQ23" s="4" t="s">
        <v>404</v>
      </c>
    </row>
    <row r="24" spans="1:43" x14ac:dyDescent="0.25">
      <c r="A24" s="4" t="str">
        <f t="shared" si="2"/>
        <v>0201.02.12.8</v>
      </c>
      <c r="B24" s="4" t="str">
        <f t="shared" si="3"/>
        <v>0201.02.12</v>
      </c>
      <c r="C24" s="5" t="s">
        <v>629</v>
      </c>
      <c r="D24" s="6" t="s">
        <v>14</v>
      </c>
      <c r="E24" s="6" t="s">
        <v>15</v>
      </c>
      <c r="F24" s="6" t="s">
        <v>25</v>
      </c>
      <c r="G24" s="6" t="s">
        <v>26</v>
      </c>
      <c r="H24" s="6" t="s">
        <v>32</v>
      </c>
      <c r="I24" s="6" t="s">
        <v>664</v>
      </c>
      <c r="J24" s="6">
        <v>4889</v>
      </c>
      <c r="K24" s="6" t="s">
        <v>722</v>
      </c>
      <c r="L24" s="6">
        <f t="shared" si="4"/>
        <v>8</v>
      </c>
      <c r="M24" s="7">
        <v>342207457</v>
      </c>
      <c r="N24" s="7">
        <v>740000</v>
      </c>
      <c r="O24" s="8" t="s">
        <v>723</v>
      </c>
      <c r="P24" s="6" t="s">
        <v>724</v>
      </c>
      <c r="Q24" s="6"/>
      <c r="R24" s="6"/>
      <c r="S24" s="6"/>
      <c r="T24" s="6" t="s">
        <v>634</v>
      </c>
      <c r="U24" s="6" t="s">
        <v>635</v>
      </c>
      <c r="V24" s="6" t="s">
        <v>668</v>
      </c>
      <c r="W24" s="7">
        <v>2</v>
      </c>
      <c r="X24" s="6" t="s">
        <v>725</v>
      </c>
      <c r="Y24" s="13">
        <v>18831339655</v>
      </c>
      <c r="Z24" s="13">
        <v>18768083503</v>
      </c>
      <c r="AA24" s="10" t="s">
        <v>165</v>
      </c>
      <c r="AB24"/>
      <c r="AC24"/>
      <c r="AE24" s="4" t="s">
        <v>351</v>
      </c>
      <c r="AF24" s="4" t="str">
        <f t="shared" si="1"/>
        <v>0201.02.12</v>
      </c>
      <c r="AG24" s="4" t="s">
        <v>14</v>
      </c>
      <c r="AH24" s="4" t="s">
        <v>304</v>
      </c>
      <c r="AI24" s="4" t="s">
        <v>25</v>
      </c>
      <c r="AJ24" s="4" t="s">
        <v>343</v>
      </c>
      <c r="AK24" s="4" t="s">
        <v>32</v>
      </c>
      <c r="AL24" s="4" t="s">
        <v>4464</v>
      </c>
      <c r="AM24" s="4" t="s">
        <v>313</v>
      </c>
      <c r="AN24" s="4" t="s">
        <v>351</v>
      </c>
      <c r="AO24" s="13">
        <v>18831339655</v>
      </c>
      <c r="AP24" s="13">
        <v>269073880</v>
      </c>
      <c r="AQ24" s="4" t="s">
        <v>355</v>
      </c>
    </row>
    <row r="25" spans="1:43" x14ac:dyDescent="0.25">
      <c r="A25" s="4" t="str">
        <f t="shared" si="2"/>
        <v>0201.02.12.9</v>
      </c>
      <c r="B25" s="4" t="str">
        <f t="shared" si="3"/>
        <v>0201.02.12</v>
      </c>
      <c r="C25" s="9" t="s">
        <v>629</v>
      </c>
      <c r="D25" s="10" t="s">
        <v>14</v>
      </c>
      <c r="E25" s="10" t="s">
        <v>15</v>
      </c>
      <c r="F25" s="10" t="s">
        <v>25</v>
      </c>
      <c r="G25" s="10" t="s">
        <v>26</v>
      </c>
      <c r="H25" s="10" t="s">
        <v>32</v>
      </c>
      <c r="I25" s="10" t="s">
        <v>664</v>
      </c>
      <c r="J25" s="10">
        <v>4892</v>
      </c>
      <c r="K25" s="10" t="s">
        <v>720</v>
      </c>
      <c r="L25" s="6">
        <f t="shared" si="4"/>
        <v>9</v>
      </c>
      <c r="M25" s="11">
        <v>387393521</v>
      </c>
      <c r="N25" s="11">
        <v>120000</v>
      </c>
      <c r="O25" s="12" t="s">
        <v>703</v>
      </c>
      <c r="P25" s="10" t="s">
        <v>704</v>
      </c>
      <c r="Q25" s="10"/>
      <c r="R25" s="10"/>
      <c r="S25" s="10"/>
      <c r="T25" s="10" t="s">
        <v>634</v>
      </c>
      <c r="U25" s="10" t="s">
        <v>635</v>
      </c>
      <c r="V25" s="10" t="s">
        <v>668</v>
      </c>
      <c r="W25" s="11">
        <v>2</v>
      </c>
      <c r="X25" s="10" t="s">
        <v>721</v>
      </c>
      <c r="Y25" s="13">
        <v>18831339655</v>
      </c>
      <c r="Z25" s="13">
        <v>18768083503</v>
      </c>
      <c r="AA25" s="10" t="s">
        <v>169</v>
      </c>
      <c r="AB25"/>
      <c r="AC25"/>
      <c r="AE25" s="4" t="s">
        <v>349</v>
      </c>
      <c r="AF25" s="4" t="str">
        <f t="shared" si="1"/>
        <v>0201.02.12</v>
      </c>
      <c r="AG25" s="4" t="s">
        <v>14</v>
      </c>
      <c r="AH25" s="4" t="s">
        <v>304</v>
      </c>
      <c r="AI25" s="4" t="s">
        <v>25</v>
      </c>
      <c r="AJ25" s="4" t="s">
        <v>343</v>
      </c>
      <c r="AK25" s="4" t="s">
        <v>32</v>
      </c>
      <c r="AL25" s="4" t="s">
        <v>4464</v>
      </c>
      <c r="AM25" s="4" t="s">
        <v>350</v>
      </c>
      <c r="AN25" s="4" t="s">
        <v>349</v>
      </c>
      <c r="AO25" s="13">
        <v>18831339655</v>
      </c>
      <c r="AP25" s="13">
        <v>459595035</v>
      </c>
      <c r="AQ25" s="4" t="s">
        <v>508</v>
      </c>
    </row>
    <row r="26" spans="1:43" x14ac:dyDescent="0.25">
      <c r="A26" s="4" t="str">
        <f t="shared" si="2"/>
        <v>0201.02.12.10</v>
      </c>
      <c r="B26" s="4" t="str">
        <f t="shared" si="3"/>
        <v>0201.02.12</v>
      </c>
      <c r="C26" s="5" t="s">
        <v>629</v>
      </c>
      <c r="D26" s="6" t="s">
        <v>14</v>
      </c>
      <c r="E26" s="6" t="s">
        <v>15</v>
      </c>
      <c r="F26" s="6" t="s">
        <v>25</v>
      </c>
      <c r="G26" s="6" t="s">
        <v>26</v>
      </c>
      <c r="H26" s="6" t="s">
        <v>32</v>
      </c>
      <c r="I26" s="6" t="s">
        <v>664</v>
      </c>
      <c r="J26" s="6">
        <v>4900</v>
      </c>
      <c r="K26" s="6" t="s">
        <v>702</v>
      </c>
      <c r="L26" s="6">
        <f t="shared" si="4"/>
        <v>10</v>
      </c>
      <c r="M26" s="7">
        <v>285701848</v>
      </c>
      <c r="N26" s="7">
        <v>82000</v>
      </c>
      <c r="O26" s="8" t="s">
        <v>703</v>
      </c>
      <c r="P26" s="6" t="s">
        <v>704</v>
      </c>
      <c r="Q26" s="6"/>
      <c r="R26" s="6"/>
      <c r="S26" s="6"/>
      <c r="T26" s="6" t="s">
        <v>634</v>
      </c>
      <c r="U26" s="6" t="s">
        <v>635</v>
      </c>
      <c r="V26" s="6" t="s">
        <v>668</v>
      </c>
      <c r="W26" s="7">
        <v>2</v>
      </c>
      <c r="X26" s="6" t="s">
        <v>705</v>
      </c>
      <c r="Y26" s="13">
        <v>18831339655</v>
      </c>
      <c r="Z26" s="13">
        <v>18768083503</v>
      </c>
      <c r="AA26" s="10" t="s">
        <v>172</v>
      </c>
      <c r="AB26"/>
      <c r="AC26"/>
      <c r="AE26" s="4" t="s">
        <v>342</v>
      </c>
      <c r="AF26" s="4" t="str">
        <f t="shared" si="1"/>
        <v>0201.02.12</v>
      </c>
      <c r="AG26" s="4" t="s">
        <v>14</v>
      </c>
      <c r="AH26" s="4" t="s">
        <v>304</v>
      </c>
      <c r="AI26" s="4" t="s">
        <v>25</v>
      </c>
      <c r="AJ26" s="4" t="s">
        <v>343</v>
      </c>
      <c r="AK26" s="4" t="s">
        <v>32</v>
      </c>
      <c r="AL26" s="4" t="s">
        <v>4464</v>
      </c>
      <c r="AM26" s="4" t="s">
        <v>296</v>
      </c>
      <c r="AN26" s="4" t="s">
        <v>342</v>
      </c>
      <c r="AO26" s="13">
        <v>18831339655</v>
      </c>
      <c r="AP26" s="13">
        <v>18768083503</v>
      </c>
      <c r="AQ26" s="4" t="s">
        <v>336</v>
      </c>
    </row>
    <row r="27" spans="1:43" x14ac:dyDescent="0.25">
      <c r="A27" s="4" t="str">
        <f t="shared" si="2"/>
        <v>0201.02.12.11</v>
      </c>
      <c r="B27" s="4" t="str">
        <f t="shared" si="3"/>
        <v>0201.02.12</v>
      </c>
      <c r="C27" s="9" t="s">
        <v>629</v>
      </c>
      <c r="D27" s="10" t="s">
        <v>14</v>
      </c>
      <c r="E27" s="10" t="s">
        <v>15</v>
      </c>
      <c r="F27" s="10" t="s">
        <v>25</v>
      </c>
      <c r="G27" s="10" t="s">
        <v>26</v>
      </c>
      <c r="H27" s="10" t="s">
        <v>32</v>
      </c>
      <c r="I27" s="10" t="s">
        <v>664</v>
      </c>
      <c r="J27" s="10">
        <v>5171</v>
      </c>
      <c r="K27" s="10" t="s">
        <v>760</v>
      </c>
      <c r="L27" s="6">
        <f t="shared" si="4"/>
        <v>11</v>
      </c>
      <c r="M27" s="11">
        <v>190467898</v>
      </c>
      <c r="N27" s="11">
        <v>400000</v>
      </c>
      <c r="O27" s="12" t="s">
        <v>761</v>
      </c>
      <c r="P27" s="10" t="s">
        <v>704</v>
      </c>
      <c r="Q27" s="10"/>
      <c r="R27" s="10"/>
      <c r="S27" s="10"/>
      <c r="T27" s="10" t="s">
        <v>634</v>
      </c>
      <c r="U27" s="10" t="s">
        <v>635</v>
      </c>
      <c r="V27" s="10" t="s">
        <v>668</v>
      </c>
      <c r="W27" s="11">
        <v>2</v>
      </c>
      <c r="X27" s="10" t="s">
        <v>762</v>
      </c>
      <c r="Y27" s="13">
        <v>18831339655</v>
      </c>
      <c r="Z27" s="13">
        <v>18768083503</v>
      </c>
      <c r="AA27" s="10" t="s">
        <v>175</v>
      </c>
      <c r="AB27"/>
      <c r="AC27"/>
      <c r="AE27" s="4" t="s">
        <v>344</v>
      </c>
      <c r="AF27" s="4" t="str">
        <f t="shared" si="1"/>
        <v>0201.02.13</v>
      </c>
      <c r="AG27" s="4" t="s">
        <v>14</v>
      </c>
      <c r="AH27" s="4" t="s">
        <v>304</v>
      </c>
      <c r="AI27" s="4" t="s">
        <v>25</v>
      </c>
      <c r="AJ27" s="4" t="s">
        <v>343</v>
      </c>
      <c r="AK27" s="4" t="s">
        <v>40</v>
      </c>
      <c r="AL27" s="4" t="s">
        <v>4465</v>
      </c>
      <c r="AM27" s="4" t="s">
        <v>298</v>
      </c>
      <c r="AN27" s="4" t="s">
        <v>344</v>
      </c>
      <c r="AO27" s="13">
        <v>908281785</v>
      </c>
      <c r="AP27" s="13">
        <v>73406822</v>
      </c>
      <c r="AQ27" s="4" t="s">
        <v>4597</v>
      </c>
    </row>
    <row r="28" spans="1:43" x14ac:dyDescent="0.25">
      <c r="A28" s="4" t="str">
        <f t="shared" si="2"/>
        <v>0201.02.13.1</v>
      </c>
      <c r="B28" s="4" t="str">
        <f t="shared" si="3"/>
        <v>0201.02.13</v>
      </c>
      <c r="C28" s="9" t="s">
        <v>629</v>
      </c>
      <c r="D28" s="10" t="s">
        <v>14</v>
      </c>
      <c r="E28" s="10" t="s">
        <v>15</v>
      </c>
      <c r="F28" s="10" t="s">
        <v>25</v>
      </c>
      <c r="G28" s="10" t="s">
        <v>26</v>
      </c>
      <c r="H28" s="10" t="s">
        <v>40</v>
      </c>
      <c r="I28" s="10" t="s">
        <v>686</v>
      </c>
      <c r="J28" s="10">
        <v>2873</v>
      </c>
      <c r="K28" s="10" t="s">
        <v>820</v>
      </c>
      <c r="L28" s="6">
        <f t="shared" si="4"/>
        <v>1</v>
      </c>
      <c r="M28" s="11">
        <v>68744571.719999999</v>
      </c>
      <c r="N28" s="11">
        <v>27575</v>
      </c>
      <c r="O28" s="12" t="s">
        <v>821</v>
      </c>
      <c r="P28" s="10" t="s">
        <v>822</v>
      </c>
      <c r="Q28" s="10"/>
      <c r="R28" s="10"/>
      <c r="S28" s="10"/>
      <c r="T28" s="10" t="s">
        <v>634</v>
      </c>
      <c r="U28" s="10" t="s">
        <v>635</v>
      </c>
      <c r="V28" s="10" t="s">
        <v>690</v>
      </c>
      <c r="W28" s="11">
        <v>2</v>
      </c>
      <c r="X28" s="10" t="s">
        <v>823</v>
      </c>
      <c r="Y28" s="13">
        <v>908281785</v>
      </c>
      <c r="Z28" s="13">
        <v>205495636</v>
      </c>
      <c r="AA28" s="10" t="s">
        <v>494</v>
      </c>
      <c r="AB28"/>
      <c r="AC28"/>
      <c r="AE28" s="4" t="s">
        <v>356</v>
      </c>
      <c r="AF28" s="4" t="str">
        <f t="shared" si="1"/>
        <v>0201.02.13</v>
      </c>
      <c r="AG28" s="4" t="s">
        <v>14</v>
      </c>
      <c r="AH28" s="4" t="s">
        <v>304</v>
      </c>
      <c r="AI28" s="4" t="s">
        <v>25</v>
      </c>
      <c r="AJ28" s="4" t="s">
        <v>343</v>
      </c>
      <c r="AK28" s="4" t="s">
        <v>40</v>
      </c>
      <c r="AL28" s="4" t="s">
        <v>4465</v>
      </c>
      <c r="AM28" s="4" t="s">
        <v>323</v>
      </c>
      <c r="AN28" s="4" t="s">
        <v>356</v>
      </c>
      <c r="AO28" s="13">
        <v>908281785</v>
      </c>
      <c r="AP28" s="13">
        <v>180010964</v>
      </c>
      <c r="AQ28" s="4" t="s">
        <v>577</v>
      </c>
    </row>
    <row r="29" spans="1:43" x14ac:dyDescent="0.25">
      <c r="A29" s="4" t="str">
        <f t="shared" si="2"/>
        <v>0201.02.13.2</v>
      </c>
      <c r="B29" s="4" t="str">
        <f t="shared" si="3"/>
        <v>0201.02.13</v>
      </c>
      <c r="C29" s="5" t="s">
        <v>629</v>
      </c>
      <c r="D29" s="6" t="s">
        <v>14</v>
      </c>
      <c r="E29" s="6" t="s">
        <v>15</v>
      </c>
      <c r="F29" s="6" t="s">
        <v>25</v>
      </c>
      <c r="G29" s="6" t="s">
        <v>26</v>
      </c>
      <c r="H29" s="6" t="s">
        <v>40</v>
      </c>
      <c r="I29" s="6" t="s">
        <v>686</v>
      </c>
      <c r="J29" s="6">
        <v>2915</v>
      </c>
      <c r="K29" s="6" t="s">
        <v>810</v>
      </c>
      <c r="L29" s="6">
        <f t="shared" si="4"/>
        <v>2</v>
      </c>
      <c r="M29" s="7">
        <v>41590177.920000002</v>
      </c>
      <c r="N29" s="7">
        <v>16149</v>
      </c>
      <c r="O29" s="8" t="s">
        <v>811</v>
      </c>
      <c r="P29" s="6" t="s">
        <v>812</v>
      </c>
      <c r="Q29" s="6"/>
      <c r="R29" s="6"/>
      <c r="S29" s="6"/>
      <c r="T29" s="6" t="s">
        <v>634</v>
      </c>
      <c r="U29" s="6" t="s">
        <v>635</v>
      </c>
      <c r="V29" s="6" t="s">
        <v>690</v>
      </c>
      <c r="W29" s="7">
        <v>2</v>
      </c>
      <c r="X29" s="6" t="s">
        <v>813</v>
      </c>
      <c r="Y29" s="13">
        <v>908281785</v>
      </c>
      <c r="Z29" s="13">
        <v>205495636</v>
      </c>
      <c r="AA29" s="6" t="s">
        <v>179</v>
      </c>
      <c r="AB29"/>
      <c r="AC29"/>
      <c r="AE29" s="4" t="s">
        <v>347</v>
      </c>
      <c r="AF29" s="4" t="str">
        <f t="shared" si="1"/>
        <v>0201.02.13</v>
      </c>
      <c r="AG29" s="4" t="s">
        <v>14</v>
      </c>
      <c r="AH29" s="4" t="s">
        <v>304</v>
      </c>
      <c r="AI29" s="4" t="s">
        <v>25</v>
      </c>
      <c r="AJ29" s="4" t="s">
        <v>343</v>
      </c>
      <c r="AK29" s="4" t="s">
        <v>40</v>
      </c>
      <c r="AL29" s="4" t="s">
        <v>4465</v>
      </c>
      <c r="AM29" s="4" t="s">
        <v>307</v>
      </c>
      <c r="AN29" s="4" t="s">
        <v>347</v>
      </c>
      <c r="AO29" s="13">
        <v>908281785</v>
      </c>
      <c r="AP29" s="13">
        <v>352892823</v>
      </c>
      <c r="AQ29" s="4" t="s">
        <v>544</v>
      </c>
    </row>
    <row r="30" spans="1:43" x14ac:dyDescent="0.25">
      <c r="A30" s="4" t="str">
        <f t="shared" si="2"/>
        <v>0201.02.13.3</v>
      </c>
      <c r="B30" s="4" t="str">
        <f t="shared" si="3"/>
        <v>0201.02.13</v>
      </c>
      <c r="C30" s="9" t="s">
        <v>629</v>
      </c>
      <c r="D30" s="10" t="s">
        <v>14</v>
      </c>
      <c r="E30" s="10" t="s">
        <v>15</v>
      </c>
      <c r="F30" s="10" t="s">
        <v>25</v>
      </c>
      <c r="G30" s="10" t="s">
        <v>26</v>
      </c>
      <c r="H30" s="10" t="s">
        <v>40</v>
      </c>
      <c r="I30" s="10" t="s">
        <v>686</v>
      </c>
      <c r="J30" s="10">
        <v>2927</v>
      </c>
      <c r="K30" s="10" t="s">
        <v>865</v>
      </c>
      <c r="L30" s="6">
        <f t="shared" si="4"/>
        <v>3</v>
      </c>
      <c r="M30" s="11">
        <v>8386665.2400000002</v>
      </c>
      <c r="N30" s="11">
        <v>400</v>
      </c>
      <c r="O30" s="12" t="s">
        <v>866</v>
      </c>
      <c r="P30" s="10" t="s">
        <v>867</v>
      </c>
      <c r="Q30" s="10"/>
      <c r="R30" s="10"/>
      <c r="S30" s="10"/>
      <c r="T30" s="10" t="s">
        <v>634</v>
      </c>
      <c r="U30" s="10" t="s">
        <v>635</v>
      </c>
      <c r="V30" s="10" t="s">
        <v>690</v>
      </c>
      <c r="W30" s="11">
        <v>2</v>
      </c>
      <c r="X30" s="10" t="s">
        <v>868</v>
      </c>
      <c r="Y30" s="13">
        <v>908281785</v>
      </c>
      <c r="Z30" s="13">
        <v>205495636</v>
      </c>
      <c r="AA30" s="10" t="s">
        <v>182</v>
      </c>
      <c r="AB30"/>
      <c r="AC30"/>
      <c r="AE30" s="4" t="s">
        <v>353</v>
      </c>
      <c r="AF30" s="4" t="str">
        <f t="shared" si="1"/>
        <v>0201.02.13</v>
      </c>
      <c r="AG30" s="4" t="s">
        <v>14</v>
      </c>
      <c r="AH30" s="4" t="s">
        <v>304</v>
      </c>
      <c r="AI30" s="4" t="s">
        <v>25</v>
      </c>
      <c r="AJ30" s="4" t="s">
        <v>343</v>
      </c>
      <c r="AK30" s="4" t="s">
        <v>40</v>
      </c>
      <c r="AL30" s="4" t="s">
        <v>4465</v>
      </c>
      <c r="AM30" s="4" t="s">
        <v>354</v>
      </c>
      <c r="AN30" s="4" t="s">
        <v>353</v>
      </c>
      <c r="AO30" s="13">
        <v>908281785</v>
      </c>
      <c r="AP30" s="13">
        <v>96475540</v>
      </c>
      <c r="AQ30" s="4" t="s">
        <v>4508</v>
      </c>
    </row>
    <row r="31" spans="1:43" x14ac:dyDescent="0.25">
      <c r="A31" s="4" t="str">
        <f t="shared" si="2"/>
        <v>0201.02.13.4</v>
      </c>
      <c r="B31" s="4" t="str">
        <f t="shared" si="3"/>
        <v>0201.02.13</v>
      </c>
      <c r="C31" s="5" t="s">
        <v>629</v>
      </c>
      <c r="D31" s="6" t="s">
        <v>14</v>
      </c>
      <c r="E31" s="6" t="s">
        <v>15</v>
      </c>
      <c r="F31" s="6" t="s">
        <v>25</v>
      </c>
      <c r="G31" s="6" t="s">
        <v>26</v>
      </c>
      <c r="H31" s="6" t="s">
        <v>40</v>
      </c>
      <c r="I31" s="6" t="s">
        <v>686</v>
      </c>
      <c r="J31" s="6">
        <v>2928</v>
      </c>
      <c r="K31" s="6" t="s">
        <v>899</v>
      </c>
      <c r="L31" s="6">
        <f t="shared" si="4"/>
        <v>4</v>
      </c>
      <c r="M31" s="7">
        <v>153548814.47999999</v>
      </c>
      <c r="N31" s="7">
        <v>70</v>
      </c>
      <c r="O31" s="8" t="s">
        <v>900</v>
      </c>
      <c r="P31" s="6" t="s">
        <v>901</v>
      </c>
      <c r="Q31" s="6"/>
      <c r="R31" s="6"/>
      <c r="S31" s="6"/>
      <c r="T31" s="6" t="s">
        <v>634</v>
      </c>
      <c r="U31" s="6" t="s">
        <v>635</v>
      </c>
      <c r="V31" s="6" t="s">
        <v>690</v>
      </c>
      <c r="W31" s="7">
        <v>2</v>
      </c>
      <c r="X31" s="6" t="s">
        <v>902</v>
      </c>
      <c r="Y31" s="13">
        <v>908281785</v>
      </c>
      <c r="Z31" s="13">
        <v>205495636</v>
      </c>
      <c r="AA31" s="6" t="s">
        <v>185</v>
      </c>
      <c r="AB31"/>
      <c r="AC31"/>
      <c r="AE31" s="4" t="s">
        <v>357</v>
      </c>
      <c r="AF31" s="4" t="str">
        <f t="shared" si="1"/>
        <v>0201.02.13</v>
      </c>
      <c r="AG31" s="4" t="s">
        <v>14</v>
      </c>
      <c r="AH31" s="4" t="s">
        <v>304</v>
      </c>
      <c r="AI31" s="4" t="s">
        <v>25</v>
      </c>
      <c r="AJ31" s="4" t="s">
        <v>343</v>
      </c>
      <c r="AK31" s="4" t="s">
        <v>40</v>
      </c>
      <c r="AL31" s="4" t="s">
        <v>4465</v>
      </c>
      <c r="AM31" s="4" t="s">
        <v>324</v>
      </c>
      <c r="AN31" s="4" t="s">
        <v>357</v>
      </c>
      <c r="AO31" s="13">
        <v>908281785</v>
      </c>
      <c r="AP31" s="13">
        <v>205495636</v>
      </c>
      <c r="AQ31" s="4" t="s">
        <v>381</v>
      </c>
    </row>
    <row r="32" spans="1:43" x14ac:dyDescent="0.25">
      <c r="A32" s="4" t="str">
        <f t="shared" si="2"/>
        <v>0201.02.13.5</v>
      </c>
      <c r="B32" s="4" t="str">
        <f t="shared" si="3"/>
        <v>0201.02.13</v>
      </c>
      <c r="C32" s="9" t="s">
        <v>629</v>
      </c>
      <c r="D32" s="10" t="s">
        <v>14</v>
      </c>
      <c r="E32" s="10" t="s">
        <v>15</v>
      </c>
      <c r="F32" s="10" t="s">
        <v>25</v>
      </c>
      <c r="G32" s="10" t="s">
        <v>26</v>
      </c>
      <c r="H32" s="10" t="s">
        <v>40</v>
      </c>
      <c r="I32" s="10" t="s">
        <v>686</v>
      </c>
      <c r="J32" s="10">
        <v>2929</v>
      </c>
      <c r="K32" s="10" t="s">
        <v>776</v>
      </c>
      <c r="L32" s="6">
        <f t="shared" si="4"/>
        <v>5</v>
      </c>
      <c r="M32" s="11">
        <v>49680000</v>
      </c>
      <c r="N32" s="11">
        <v>76901</v>
      </c>
      <c r="O32" s="12" t="s">
        <v>777</v>
      </c>
      <c r="P32" s="10" t="s">
        <v>778</v>
      </c>
      <c r="Q32" s="10"/>
      <c r="R32" s="10"/>
      <c r="S32" s="10"/>
      <c r="T32" s="10" t="s">
        <v>634</v>
      </c>
      <c r="U32" s="10" t="s">
        <v>635</v>
      </c>
      <c r="V32" s="10" t="s">
        <v>690</v>
      </c>
      <c r="W32" s="11">
        <v>2</v>
      </c>
      <c r="X32" s="10" t="s">
        <v>779</v>
      </c>
      <c r="Y32" s="13">
        <v>908281785</v>
      </c>
      <c r="Z32" s="13">
        <v>205495636</v>
      </c>
      <c r="AA32" s="10" t="s">
        <v>188</v>
      </c>
      <c r="AB32"/>
      <c r="AC32"/>
      <c r="AE32" s="4" t="s">
        <v>352</v>
      </c>
      <c r="AF32" s="4" t="str">
        <f t="shared" si="1"/>
        <v>0201.02.14</v>
      </c>
      <c r="AG32" s="4" t="s">
        <v>14</v>
      </c>
      <c r="AH32" s="4" t="s">
        <v>304</v>
      </c>
      <c r="AI32" s="4" t="s">
        <v>25</v>
      </c>
      <c r="AJ32" s="4" t="s">
        <v>343</v>
      </c>
      <c r="AK32" s="4" t="s">
        <v>41</v>
      </c>
      <c r="AL32" s="4" t="s">
        <v>774</v>
      </c>
      <c r="AM32" s="4" t="s">
        <v>315</v>
      </c>
      <c r="AN32" s="4" t="s">
        <v>352</v>
      </c>
      <c r="AO32" s="13">
        <v>3396369082</v>
      </c>
      <c r="AP32" s="13">
        <v>342921435</v>
      </c>
      <c r="AQ32" s="4" t="s">
        <v>325</v>
      </c>
    </row>
    <row r="33" spans="1:43" x14ac:dyDescent="0.25">
      <c r="A33" s="4" t="str">
        <f t="shared" si="2"/>
        <v>0201.02.13.6</v>
      </c>
      <c r="B33" s="4" t="str">
        <f t="shared" si="3"/>
        <v>0201.02.13</v>
      </c>
      <c r="C33" s="5" t="s">
        <v>629</v>
      </c>
      <c r="D33" s="6" t="s">
        <v>14</v>
      </c>
      <c r="E33" s="6" t="s">
        <v>15</v>
      </c>
      <c r="F33" s="6" t="s">
        <v>25</v>
      </c>
      <c r="G33" s="6" t="s">
        <v>26</v>
      </c>
      <c r="H33" s="6" t="s">
        <v>40</v>
      </c>
      <c r="I33" s="6" t="s">
        <v>686</v>
      </c>
      <c r="J33" s="6">
        <v>2930</v>
      </c>
      <c r="K33" s="6" t="s">
        <v>780</v>
      </c>
      <c r="L33" s="6">
        <f t="shared" si="4"/>
        <v>6</v>
      </c>
      <c r="M33" s="7">
        <v>30942593.640000001</v>
      </c>
      <c r="N33" s="7">
        <v>344</v>
      </c>
      <c r="O33" s="8" t="s">
        <v>781</v>
      </c>
      <c r="P33" s="6" t="s">
        <v>782</v>
      </c>
      <c r="Q33" s="6"/>
      <c r="R33" s="6"/>
      <c r="S33" s="6"/>
      <c r="T33" s="6" t="s">
        <v>634</v>
      </c>
      <c r="U33" s="6" t="s">
        <v>635</v>
      </c>
      <c r="V33" s="6" t="s">
        <v>690</v>
      </c>
      <c r="W33" s="7">
        <v>2</v>
      </c>
      <c r="X33" s="6" t="s">
        <v>783</v>
      </c>
      <c r="Y33" s="13">
        <v>908281785</v>
      </c>
      <c r="Z33" s="13">
        <v>205495636</v>
      </c>
      <c r="AA33" s="10" t="s">
        <v>191</v>
      </c>
      <c r="AB33"/>
      <c r="AC33"/>
      <c r="AE33" s="4" t="s">
        <v>355</v>
      </c>
      <c r="AF33" s="4" t="str">
        <f t="shared" si="1"/>
        <v>0201.02.14</v>
      </c>
      <c r="AG33" s="4" t="s">
        <v>14</v>
      </c>
      <c r="AH33" s="4" t="s">
        <v>304</v>
      </c>
      <c r="AI33" s="4" t="s">
        <v>25</v>
      </c>
      <c r="AJ33" s="4" t="s">
        <v>343</v>
      </c>
      <c r="AK33" s="4" t="s">
        <v>41</v>
      </c>
      <c r="AL33" s="4" t="s">
        <v>774</v>
      </c>
      <c r="AM33" s="4" t="s">
        <v>321</v>
      </c>
      <c r="AN33" s="4" t="s">
        <v>355</v>
      </c>
      <c r="AO33" s="13">
        <v>3396369082</v>
      </c>
      <c r="AP33" s="13">
        <v>1535095346</v>
      </c>
      <c r="AQ33" s="4" t="s">
        <v>392</v>
      </c>
    </row>
    <row r="34" spans="1:43" x14ac:dyDescent="0.25">
      <c r="A34" s="4" t="str">
        <f t="shared" si="2"/>
        <v>0201.02.13.7</v>
      </c>
      <c r="B34" s="4" t="str">
        <f t="shared" si="3"/>
        <v>0201.02.13</v>
      </c>
      <c r="C34" s="5" t="s">
        <v>629</v>
      </c>
      <c r="D34" s="6" t="s">
        <v>14</v>
      </c>
      <c r="E34" s="6" t="s">
        <v>15</v>
      </c>
      <c r="F34" s="6" t="s">
        <v>25</v>
      </c>
      <c r="G34" s="6" t="s">
        <v>26</v>
      </c>
      <c r="H34" s="6" t="s">
        <v>40</v>
      </c>
      <c r="I34" s="6" t="s">
        <v>686</v>
      </c>
      <c r="J34" s="6">
        <v>3042</v>
      </c>
      <c r="K34" s="6" t="s">
        <v>886</v>
      </c>
      <c r="L34" s="6">
        <f t="shared" si="4"/>
        <v>7</v>
      </c>
      <c r="M34" s="7">
        <v>3624767</v>
      </c>
      <c r="N34" s="7">
        <v>3.5</v>
      </c>
      <c r="O34" s="8" t="s">
        <v>887</v>
      </c>
      <c r="P34" s="6" t="s">
        <v>888</v>
      </c>
      <c r="Q34" s="6"/>
      <c r="R34" s="6"/>
      <c r="S34" s="6"/>
      <c r="T34" s="6" t="s">
        <v>634</v>
      </c>
      <c r="U34" s="6" t="s">
        <v>635</v>
      </c>
      <c r="V34" s="6" t="s">
        <v>690</v>
      </c>
      <c r="W34" s="7">
        <v>2</v>
      </c>
      <c r="X34" s="6" t="s">
        <v>889</v>
      </c>
      <c r="Y34" s="13">
        <v>908281785</v>
      </c>
      <c r="Z34" s="13">
        <v>205495636</v>
      </c>
      <c r="AA34" s="10" t="s">
        <v>515</v>
      </c>
      <c r="AB34"/>
      <c r="AC34"/>
      <c r="AE34" s="4" t="s">
        <v>345</v>
      </c>
      <c r="AF34" s="4" t="str">
        <f t="shared" si="1"/>
        <v>0201.02.14</v>
      </c>
      <c r="AG34" s="4" t="s">
        <v>14</v>
      </c>
      <c r="AH34" s="4" t="s">
        <v>304</v>
      </c>
      <c r="AI34" s="4" t="s">
        <v>25</v>
      </c>
      <c r="AJ34" s="4" t="s">
        <v>343</v>
      </c>
      <c r="AK34" s="4" t="s">
        <v>41</v>
      </c>
      <c r="AL34" s="4" t="s">
        <v>774</v>
      </c>
      <c r="AM34" s="4" t="s">
        <v>346</v>
      </c>
      <c r="AN34" s="4" t="s">
        <v>345</v>
      </c>
      <c r="AO34" s="13">
        <v>3396369082</v>
      </c>
      <c r="AP34" s="13">
        <v>2722151301</v>
      </c>
      <c r="AQ34" s="4" t="s">
        <v>347</v>
      </c>
    </row>
    <row r="35" spans="1:43" x14ac:dyDescent="0.25">
      <c r="A35" s="4" t="str">
        <f t="shared" si="2"/>
        <v>0201.02.13.8</v>
      </c>
      <c r="B35" s="4" t="str">
        <f t="shared" si="3"/>
        <v>0201.02.13</v>
      </c>
      <c r="C35" s="9" t="s">
        <v>629</v>
      </c>
      <c r="D35" s="10" t="s">
        <v>14</v>
      </c>
      <c r="E35" s="10" t="s">
        <v>15</v>
      </c>
      <c r="F35" s="10" t="s">
        <v>25</v>
      </c>
      <c r="G35" s="10" t="s">
        <v>26</v>
      </c>
      <c r="H35" s="10" t="s">
        <v>40</v>
      </c>
      <c r="I35" s="10" t="s">
        <v>686</v>
      </c>
      <c r="J35" s="10">
        <v>3067</v>
      </c>
      <c r="K35" s="10" t="s">
        <v>909</v>
      </c>
      <c r="L35" s="6">
        <f t="shared" si="4"/>
        <v>8</v>
      </c>
      <c r="M35" s="11">
        <v>69472216.340000004</v>
      </c>
      <c r="N35" s="11">
        <v>11643</v>
      </c>
      <c r="O35" s="12" t="s">
        <v>850</v>
      </c>
      <c r="P35" s="10" t="s">
        <v>851</v>
      </c>
      <c r="Q35" s="10"/>
      <c r="R35" s="10"/>
      <c r="S35" s="10"/>
      <c r="T35" s="10" t="s">
        <v>634</v>
      </c>
      <c r="U35" s="10" t="s">
        <v>635</v>
      </c>
      <c r="V35" s="10" t="s">
        <v>690</v>
      </c>
      <c r="W35" s="11">
        <v>2</v>
      </c>
      <c r="X35" s="10" t="s">
        <v>910</v>
      </c>
      <c r="Y35" s="13">
        <v>908281785</v>
      </c>
      <c r="Z35" s="13">
        <v>205495636</v>
      </c>
      <c r="AA35" s="10" t="s">
        <v>517</v>
      </c>
      <c r="AB35"/>
      <c r="AC35"/>
      <c r="AE35" s="4" t="s">
        <v>342</v>
      </c>
      <c r="AF35" s="4" t="str">
        <f t="shared" si="1"/>
        <v>0201.02.99</v>
      </c>
      <c r="AG35" s="4" t="s">
        <v>14</v>
      </c>
      <c r="AH35" s="4" t="s">
        <v>304</v>
      </c>
      <c r="AI35" s="4" t="s">
        <v>25</v>
      </c>
      <c r="AJ35" s="4" t="s">
        <v>343</v>
      </c>
      <c r="AK35" s="4" t="s">
        <v>104</v>
      </c>
      <c r="AL35" s="4" t="s">
        <v>4463</v>
      </c>
      <c r="AM35" s="4" t="s">
        <v>296</v>
      </c>
      <c r="AN35" s="4" t="s">
        <v>342</v>
      </c>
      <c r="AO35" s="13">
        <v>1559394476</v>
      </c>
      <c r="AP35" s="13">
        <v>18768083503</v>
      </c>
      <c r="AQ35" s="4" t="s">
        <v>312</v>
      </c>
    </row>
    <row r="36" spans="1:43" x14ac:dyDescent="0.25">
      <c r="A36" s="4" t="str">
        <f t="shared" si="2"/>
        <v>0201.02.13.9</v>
      </c>
      <c r="B36" s="4" t="str">
        <f t="shared" si="3"/>
        <v>0201.02.13</v>
      </c>
      <c r="C36" s="9" t="s">
        <v>629</v>
      </c>
      <c r="D36" s="10" t="s">
        <v>14</v>
      </c>
      <c r="E36" s="10" t="s">
        <v>15</v>
      </c>
      <c r="F36" s="10" t="s">
        <v>25</v>
      </c>
      <c r="G36" s="10" t="s">
        <v>26</v>
      </c>
      <c r="H36" s="10" t="s">
        <v>40</v>
      </c>
      <c r="I36" s="10" t="s">
        <v>686</v>
      </c>
      <c r="J36" s="10">
        <v>3070</v>
      </c>
      <c r="K36" s="10" t="s">
        <v>849</v>
      </c>
      <c r="L36" s="6">
        <f t="shared" si="4"/>
        <v>9</v>
      </c>
      <c r="M36" s="11">
        <v>916117.13</v>
      </c>
      <c r="N36" s="11">
        <v>219</v>
      </c>
      <c r="O36" s="12" t="s">
        <v>850</v>
      </c>
      <c r="P36" s="10" t="s">
        <v>851</v>
      </c>
      <c r="Q36" s="10"/>
      <c r="R36" s="10"/>
      <c r="S36" s="10"/>
      <c r="T36" s="10" t="s">
        <v>634</v>
      </c>
      <c r="U36" s="10" t="s">
        <v>635</v>
      </c>
      <c r="V36" s="10" t="s">
        <v>690</v>
      </c>
      <c r="W36" s="11">
        <v>2</v>
      </c>
      <c r="X36" s="10" t="s">
        <v>852</v>
      </c>
      <c r="Y36" s="13">
        <v>908281785</v>
      </c>
      <c r="Z36" s="13">
        <v>205495636</v>
      </c>
      <c r="AA36" s="6" t="s">
        <v>520</v>
      </c>
      <c r="AB36"/>
      <c r="AC36"/>
      <c r="AE36" s="4" t="s">
        <v>358</v>
      </c>
      <c r="AF36" s="4" t="str">
        <f t="shared" si="1"/>
        <v>0201.04.11</v>
      </c>
      <c r="AG36" s="4" t="s">
        <v>14</v>
      </c>
      <c r="AH36" s="4" t="s">
        <v>304</v>
      </c>
      <c r="AI36" s="4" t="s">
        <v>28</v>
      </c>
      <c r="AJ36" s="4" t="s">
        <v>358</v>
      </c>
      <c r="AK36" s="4" t="s">
        <v>10</v>
      </c>
      <c r="AL36" s="4" t="s">
        <v>4466</v>
      </c>
      <c r="AM36" s="4" t="s">
        <v>296</v>
      </c>
      <c r="AN36" s="4" t="s">
        <v>358</v>
      </c>
      <c r="AO36" s="13">
        <v>1455031377</v>
      </c>
      <c r="AP36" s="13">
        <v>1455031377</v>
      </c>
      <c r="AQ36" s="4" t="s">
        <v>334</v>
      </c>
    </row>
    <row r="37" spans="1:43" x14ac:dyDescent="0.25">
      <c r="A37" s="4" t="str">
        <f t="shared" si="2"/>
        <v>0201.02.13.10</v>
      </c>
      <c r="B37" s="4" t="str">
        <f t="shared" si="3"/>
        <v>0201.02.13</v>
      </c>
      <c r="C37" s="5" t="s">
        <v>629</v>
      </c>
      <c r="D37" s="6" t="s">
        <v>14</v>
      </c>
      <c r="E37" s="6" t="s">
        <v>15</v>
      </c>
      <c r="F37" s="6" t="s">
        <v>25</v>
      </c>
      <c r="G37" s="6" t="s">
        <v>26</v>
      </c>
      <c r="H37" s="6" t="s">
        <v>40</v>
      </c>
      <c r="I37" s="6" t="s">
        <v>686</v>
      </c>
      <c r="J37" s="6">
        <v>3072</v>
      </c>
      <c r="K37" s="6" t="s">
        <v>893</v>
      </c>
      <c r="L37" s="6">
        <f t="shared" si="4"/>
        <v>10</v>
      </c>
      <c r="M37" s="7">
        <v>5954761.4100000001</v>
      </c>
      <c r="N37" s="7">
        <v>109</v>
      </c>
      <c r="O37" s="8" t="s">
        <v>850</v>
      </c>
      <c r="P37" s="6" t="s">
        <v>851</v>
      </c>
      <c r="Q37" s="6"/>
      <c r="R37" s="6"/>
      <c r="S37" s="6"/>
      <c r="T37" s="6" t="s">
        <v>634</v>
      </c>
      <c r="U37" s="6" t="s">
        <v>635</v>
      </c>
      <c r="V37" s="6" t="s">
        <v>690</v>
      </c>
      <c r="W37" s="7">
        <v>2</v>
      </c>
      <c r="X37" s="6" t="s">
        <v>894</v>
      </c>
      <c r="Y37" s="13">
        <v>908281785</v>
      </c>
      <c r="Z37" s="13">
        <v>205495636</v>
      </c>
      <c r="AA37" s="6" t="s">
        <v>194</v>
      </c>
      <c r="AB37"/>
      <c r="AC37"/>
      <c r="AE37" s="4" t="s">
        <v>359</v>
      </c>
      <c r="AF37" s="4" t="str">
        <f t="shared" si="1"/>
        <v>0201.05.01</v>
      </c>
      <c r="AG37" s="4" t="s">
        <v>14</v>
      </c>
      <c r="AH37" s="4" t="s">
        <v>304</v>
      </c>
      <c r="AI37" s="4" t="s">
        <v>30</v>
      </c>
      <c r="AJ37" s="4" t="s">
        <v>360</v>
      </c>
      <c r="AK37" s="4" t="s">
        <v>7</v>
      </c>
      <c r="AL37" s="4" t="s">
        <v>596</v>
      </c>
      <c r="AM37" s="4" t="s">
        <v>296</v>
      </c>
      <c r="AN37" s="4" t="s">
        <v>359</v>
      </c>
      <c r="AO37" s="13">
        <v>9068168730</v>
      </c>
      <c r="AP37" s="13">
        <v>10713985686</v>
      </c>
      <c r="AQ37" s="4" t="s">
        <v>4600</v>
      </c>
    </row>
    <row r="38" spans="1:43" x14ac:dyDescent="0.25">
      <c r="A38" s="4" t="str">
        <f t="shared" si="2"/>
        <v>0201.02.13.11</v>
      </c>
      <c r="B38" s="4" t="str">
        <f t="shared" si="3"/>
        <v>0201.02.13</v>
      </c>
      <c r="C38" s="5" t="s">
        <v>629</v>
      </c>
      <c r="D38" s="6" t="s">
        <v>14</v>
      </c>
      <c r="E38" s="6" t="s">
        <v>15</v>
      </c>
      <c r="F38" s="6" t="s">
        <v>25</v>
      </c>
      <c r="G38" s="6" t="s">
        <v>26</v>
      </c>
      <c r="H38" s="6" t="s">
        <v>40</v>
      </c>
      <c r="I38" s="6" t="s">
        <v>686</v>
      </c>
      <c r="J38" s="6">
        <v>3412</v>
      </c>
      <c r="K38" s="6" t="s">
        <v>944</v>
      </c>
      <c r="L38" s="6">
        <f t="shared" si="4"/>
        <v>11</v>
      </c>
      <c r="M38" s="7">
        <v>24000000</v>
      </c>
      <c r="N38" s="7">
        <v>40000</v>
      </c>
      <c r="O38" s="8" t="s">
        <v>945</v>
      </c>
      <c r="P38" s="6" t="s">
        <v>946</v>
      </c>
      <c r="Q38" s="6"/>
      <c r="R38" s="6"/>
      <c r="S38" s="6"/>
      <c r="T38" s="6" t="s">
        <v>634</v>
      </c>
      <c r="U38" s="6" t="s">
        <v>635</v>
      </c>
      <c r="V38" s="6" t="s">
        <v>690</v>
      </c>
      <c r="W38" s="7">
        <v>2</v>
      </c>
      <c r="X38" s="6" t="s">
        <v>947</v>
      </c>
      <c r="Y38" s="13">
        <v>908281785</v>
      </c>
      <c r="Z38" s="13">
        <v>205495636</v>
      </c>
      <c r="AA38" s="6" t="s">
        <v>203</v>
      </c>
      <c r="AB38"/>
      <c r="AC38"/>
      <c r="AE38" s="4" t="s">
        <v>359</v>
      </c>
      <c r="AF38" s="4" t="str">
        <f t="shared" si="1"/>
        <v>0201.05.15</v>
      </c>
      <c r="AG38" s="4" t="s">
        <v>14</v>
      </c>
      <c r="AH38" s="4" t="s">
        <v>304</v>
      </c>
      <c r="AI38" s="4" t="s">
        <v>30</v>
      </c>
      <c r="AJ38" s="4" t="s">
        <v>360</v>
      </c>
      <c r="AK38" s="4" t="s">
        <v>31</v>
      </c>
      <c r="AL38" s="4" t="s">
        <v>4467</v>
      </c>
      <c r="AM38" s="4" t="s">
        <v>296</v>
      </c>
      <c r="AN38" s="4" t="s">
        <v>359</v>
      </c>
      <c r="AO38" s="13">
        <v>9500000000</v>
      </c>
      <c r="AP38" s="13">
        <v>10713985686</v>
      </c>
      <c r="AQ38" s="4" t="s">
        <v>574</v>
      </c>
    </row>
    <row r="39" spans="1:43" x14ac:dyDescent="0.25">
      <c r="A39" s="4" t="str">
        <f t="shared" si="2"/>
        <v>0201.02.13.12</v>
      </c>
      <c r="B39" s="4" t="str">
        <f t="shared" si="3"/>
        <v>0201.02.13</v>
      </c>
      <c r="C39" s="5" t="s">
        <v>629</v>
      </c>
      <c r="D39" s="6" t="s">
        <v>14</v>
      </c>
      <c r="E39" s="6" t="s">
        <v>15</v>
      </c>
      <c r="F39" s="6" t="s">
        <v>25</v>
      </c>
      <c r="G39" s="6" t="s">
        <v>26</v>
      </c>
      <c r="H39" s="6" t="s">
        <v>40</v>
      </c>
      <c r="I39" s="6" t="s">
        <v>686</v>
      </c>
      <c r="J39" s="6">
        <v>3415</v>
      </c>
      <c r="K39" s="6" t="s">
        <v>939</v>
      </c>
      <c r="L39" s="6">
        <f t="shared" si="4"/>
        <v>12</v>
      </c>
      <c r="M39" s="7">
        <v>110000000</v>
      </c>
      <c r="N39" s="7">
        <v>200000</v>
      </c>
      <c r="O39" s="8" t="s">
        <v>940</v>
      </c>
      <c r="P39" s="6" t="s">
        <v>897</v>
      </c>
      <c r="Q39" s="6"/>
      <c r="R39" s="6"/>
      <c r="S39" s="6"/>
      <c r="T39" s="6" t="s">
        <v>634</v>
      </c>
      <c r="U39" s="6" t="s">
        <v>635</v>
      </c>
      <c r="V39" s="6" t="s">
        <v>690</v>
      </c>
      <c r="W39" s="7">
        <v>2</v>
      </c>
      <c r="X39" s="6" t="s">
        <v>941</v>
      </c>
      <c r="Y39" s="13">
        <v>908281785</v>
      </c>
      <c r="Z39" s="13">
        <v>205495636</v>
      </c>
      <c r="AA39" s="10" t="s">
        <v>530</v>
      </c>
      <c r="AB39"/>
      <c r="AC39"/>
      <c r="AE39" s="4" t="s">
        <v>365</v>
      </c>
      <c r="AF39" s="4" t="str">
        <f t="shared" si="1"/>
        <v>0201.06.01</v>
      </c>
      <c r="AG39" s="4" t="s">
        <v>14</v>
      </c>
      <c r="AH39" s="4" t="s">
        <v>304</v>
      </c>
      <c r="AI39" s="4" t="s">
        <v>33</v>
      </c>
      <c r="AJ39" s="4" t="s">
        <v>365</v>
      </c>
      <c r="AK39" s="4" t="s">
        <v>7</v>
      </c>
      <c r="AL39" s="4" t="s">
        <v>596</v>
      </c>
      <c r="AM39" s="4" t="s">
        <v>296</v>
      </c>
      <c r="AN39" s="4" t="s">
        <v>365</v>
      </c>
      <c r="AO39" s="13">
        <v>9068168730</v>
      </c>
      <c r="AP39" s="13">
        <v>757677513</v>
      </c>
      <c r="AQ39" s="4" t="s">
        <v>453</v>
      </c>
    </row>
    <row r="40" spans="1:43" x14ac:dyDescent="0.25">
      <c r="A40" s="4" t="str">
        <f t="shared" si="2"/>
        <v>0201.02.13.13</v>
      </c>
      <c r="B40" s="4" t="str">
        <f t="shared" si="3"/>
        <v>0201.02.13</v>
      </c>
      <c r="C40" s="9" t="s">
        <v>629</v>
      </c>
      <c r="D40" s="10" t="s">
        <v>14</v>
      </c>
      <c r="E40" s="10" t="s">
        <v>15</v>
      </c>
      <c r="F40" s="10" t="s">
        <v>25</v>
      </c>
      <c r="G40" s="10" t="s">
        <v>26</v>
      </c>
      <c r="H40" s="10" t="s">
        <v>40</v>
      </c>
      <c r="I40" s="10" t="s">
        <v>686</v>
      </c>
      <c r="J40" s="10">
        <v>3424</v>
      </c>
      <c r="K40" s="10" t="s">
        <v>948</v>
      </c>
      <c r="L40" s="6">
        <f t="shared" si="4"/>
        <v>13</v>
      </c>
      <c r="M40" s="11">
        <v>6511800</v>
      </c>
      <c r="N40" s="11">
        <v>1500</v>
      </c>
      <c r="O40" s="12" t="s">
        <v>949</v>
      </c>
      <c r="P40" s="10" t="s">
        <v>897</v>
      </c>
      <c r="Q40" s="10"/>
      <c r="R40" s="10"/>
      <c r="S40" s="10"/>
      <c r="T40" s="10" t="s">
        <v>634</v>
      </c>
      <c r="U40" s="10" t="s">
        <v>635</v>
      </c>
      <c r="V40" s="10" t="s">
        <v>690</v>
      </c>
      <c r="W40" s="11">
        <v>2</v>
      </c>
      <c r="X40" s="10" t="s">
        <v>950</v>
      </c>
      <c r="Y40" s="13">
        <v>908281785</v>
      </c>
      <c r="Z40" s="13">
        <v>205495636</v>
      </c>
      <c r="AA40" s="10" t="s">
        <v>208</v>
      </c>
      <c r="AB40"/>
      <c r="AC40"/>
      <c r="AE40" s="4" t="s">
        <v>366</v>
      </c>
      <c r="AF40" s="4" t="str">
        <f t="shared" si="1"/>
        <v>0201.06.11</v>
      </c>
      <c r="AG40" s="4" t="s">
        <v>14</v>
      </c>
      <c r="AH40" s="4" t="s">
        <v>304</v>
      </c>
      <c r="AI40" s="4" t="s">
        <v>33</v>
      </c>
      <c r="AJ40" s="4" t="s">
        <v>365</v>
      </c>
      <c r="AK40" s="4" t="s">
        <v>10</v>
      </c>
      <c r="AL40" s="4" t="s">
        <v>4468</v>
      </c>
      <c r="AM40" s="4" t="s">
        <v>298</v>
      </c>
      <c r="AN40" s="4" t="s">
        <v>366</v>
      </c>
      <c r="AO40" s="13">
        <v>455189981</v>
      </c>
      <c r="AP40" s="13">
        <v>332211565</v>
      </c>
      <c r="AQ40" s="4" t="s">
        <v>318</v>
      </c>
    </row>
    <row r="41" spans="1:43" x14ac:dyDescent="0.25">
      <c r="A41" s="4" t="str">
        <f t="shared" si="2"/>
        <v>0201.02.13.14</v>
      </c>
      <c r="B41" s="4" t="str">
        <f t="shared" si="3"/>
        <v>0201.02.13</v>
      </c>
      <c r="C41" s="9" t="s">
        <v>629</v>
      </c>
      <c r="D41" s="10" t="s">
        <v>14</v>
      </c>
      <c r="E41" s="10" t="s">
        <v>15</v>
      </c>
      <c r="F41" s="10" t="s">
        <v>25</v>
      </c>
      <c r="G41" s="10" t="s">
        <v>26</v>
      </c>
      <c r="H41" s="10" t="s">
        <v>40</v>
      </c>
      <c r="I41" s="10" t="s">
        <v>686</v>
      </c>
      <c r="J41" s="10">
        <v>3425</v>
      </c>
      <c r="K41" s="10" t="s">
        <v>931</v>
      </c>
      <c r="L41" s="6">
        <f t="shared" si="4"/>
        <v>14</v>
      </c>
      <c r="M41" s="11">
        <v>22938340</v>
      </c>
      <c r="N41" s="11">
        <v>20000</v>
      </c>
      <c r="O41" s="12" t="s">
        <v>932</v>
      </c>
      <c r="P41" s="10" t="s">
        <v>897</v>
      </c>
      <c r="Q41" s="10"/>
      <c r="R41" s="10"/>
      <c r="S41" s="10"/>
      <c r="T41" s="10" t="s">
        <v>634</v>
      </c>
      <c r="U41" s="10" t="s">
        <v>635</v>
      </c>
      <c r="V41" s="10" t="s">
        <v>690</v>
      </c>
      <c r="W41" s="11">
        <v>2</v>
      </c>
      <c r="X41" s="10" t="s">
        <v>933</v>
      </c>
      <c r="Y41" s="13">
        <v>908281785</v>
      </c>
      <c r="Z41" s="13">
        <v>205495636</v>
      </c>
      <c r="AA41" s="10" t="s">
        <v>211</v>
      </c>
      <c r="AB41"/>
      <c r="AC41"/>
      <c r="AE41" s="4" t="s">
        <v>367</v>
      </c>
      <c r="AF41" s="4" t="str">
        <f t="shared" si="1"/>
        <v>0201.06.11</v>
      </c>
      <c r="AG41" s="4" t="s">
        <v>14</v>
      </c>
      <c r="AH41" s="4" t="s">
        <v>304</v>
      </c>
      <c r="AI41" s="4" t="s">
        <v>33</v>
      </c>
      <c r="AJ41" s="4" t="s">
        <v>365</v>
      </c>
      <c r="AK41" s="4" t="s">
        <v>10</v>
      </c>
      <c r="AL41" s="4" t="s">
        <v>4468</v>
      </c>
      <c r="AM41" s="4" t="s">
        <v>346</v>
      </c>
      <c r="AN41" s="4" t="s">
        <v>367</v>
      </c>
      <c r="AO41" s="13">
        <v>455189981</v>
      </c>
      <c r="AP41" s="13">
        <v>122978416</v>
      </c>
      <c r="AQ41" s="4" t="s">
        <v>344</v>
      </c>
    </row>
    <row r="42" spans="1:43" x14ac:dyDescent="0.25">
      <c r="A42" s="4" t="str">
        <f t="shared" si="2"/>
        <v>0201.02.13.15</v>
      </c>
      <c r="B42" s="4" t="str">
        <f t="shared" si="3"/>
        <v>0201.02.13</v>
      </c>
      <c r="C42" s="5" t="s">
        <v>629</v>
      </c>
      <c r="D42" s="6" t="s">
        <v>14</v>
      </c>
      <c r="E42" s="6" t="s">
        <v>15</v>
      </c>
      <c r="F42" s="6" t="s">
        <v>25</v>
      </c>
      <c r="G42" s="6" t="s">
        <v>26</v>
      </c>
      <c r="H42" s="6" t="s">
        <v>40</v>
      </c>
      <c r="I42" s="6" t="s">
        <v>686</v>
      </c>
      <c r="J42" s="6">
        <v>3426</v>
      </c>
      <c r="K42" s="6" t="s">
        <v>951</v>
      </c>
      <c r="L42" s="6">
        <f t="shared" si="4"/>
        <v>15</v>
      </c>
      <c r="M42" s="7">
        <v>3255900</v>
      </c>
      <c r="N42" s="7">
        <v>12000</v>
      </c>
      <c r="O42" s="8" t="s">
        <v>896</v>
      </c>
      <c r="P42" s="6" t="s">
        <v>897</v>
      </c>
      <c r="Q42" s="6"/>
      <c r="R42" s="6"/>
      <c r="S42" s="6"/>
      <c r="T42" s="6" t="s">
        <v>634</v>
      </c>
      <c r="U42" s="6" t="s">
        <v>635</v>
      </c>
      <c r="V42" s="6" t="s">
        <v>690</v>
      </c>
      <c r="W42" s="7">
        <v>2</v>
      </c>
      <c r="X42" s="6" t="s">
        <v>952</v>
      </c>
      <c r="Y42" s="13">
        <v>908281785</v>
      </c>
      <c r="Z42" s="13">
        <v>205495636</v>
      </c>
      <c r="AA42" s="10" t="s">
        <v>214</v>
      </c>
      <c r="AB42"/>
      <c r="AC42"/>
      <c r="AE42" s="4" t="s">
        <v>368</v>
      </c>
      <c r="AF42" s="4" t="str">
        <f t="shared" si="1"/>
        <v>0201.06.12</v>
      </c>
      <c r="AG42" s="4" t="s">
        <v>14</v>
      </c>
      <c r="AH42" s="4" t="s">
        <v>304</v>
      </c>
      <c r="AI42" s="4" t="s">
        <v>33</v>
      </c>
      <c r="AJ42" s="4" t="s">
        <v>365</v>
      </c>
      <c r="AK42" s="4" t="s">
        <v>32</v>
      </c>
      <c r="AL42" s="4" t="s">
        <v>4469</v>
      </c>
      <c r="AM42" s="4" t="s">
        <v>307</v>
      </c>
      <c r="AN42" s="4" t="s">
        <v>368</v>
      </c>
      <c r="AO42" s="13">
        <v>2520000000</v>
      </c>
      <c r="AP42" s="13">
        <v>2520000000</v>
      </c>
      <c r="AQ42" s="4" t="s">
        <v>483</v>
      </c>
    </row>
    <row r="43" spans="1:43" x14ac:dyDescent="0.25">
      <c r="A43" s="4" t="str">
        <f t="shared" si="2"/>
        <v>0201.02.13.16</v>
      </c>
      <c r="B43" s="4" t="str">
        <f t="shared" si="3"/>
        <v>0201.02.13</v>
      </c>
      <c r="C43" s="9" t="s">
        <v>629</v>
      </c>
      <c r="D43" s="10" t="s">
        <v>14</v>
      </c>
      <c r="E43" s="10" t="s">
        <v>15</v>
      </c>
      <c r="F43" s="10" t="s">
        <v>25</v>
      </c>
      <c r="G43" s="10" t="s">
        <v>26</v>
      </c>
      <c r="H43" s="10" t="s">
        <v>40</v>
      </c>
      <c r="I43" s="10" t="s">
        <v>686</v>
      </c>
      <c r="J43" s="10">
        <v>3427</v>
      </c>
      <c r="K43" s="10" t="s">
        <v>953</v>
      </c>
      <c r="L43" s="6">
        <f t="shared" si="4"/>
        <v>16</v>
      </c>
      <c r="M43" s="11">
        <v>2604720</v>
      </c>
      <c r="N43" s="11">
        <v>20</v>
      </c>
      <c r="O43" s="12" t="s">
        <v>954</v>
      </c>
      <c r="P43" s="10" t="s">
        <v>897</v>
      </c>
      <c r="Q43" s="10"/>
      <c r="R43" s="10"/>
      <c r="S43" s="10"/>
      <c r="T43" s="10" t="s">
        <v>634</v>
      </c>
      <c r="U43" s="10" t="s">
        <v>635</v>
      </c>
      <c r="V43" s="10" t="s">
        <v>690</v>
      </c>
      <c r="W43" s="11">
        <v>2</v>
      </c>
      <c r="X43" s="10" t="s">
        <v>955</v>
      </c>
      <c r="Y43" s="13">
        <v>908281785</v>
      </c>
      <c r="Z43" s="13">
        <v>205495636</v>
      </c>
      <c r="AA43" s="10" t="s">
        <v>541</v>
      </c>
      <c r="AB43"/>
      <c r="AC43"/>
      <c r="AE43" s="4" t="s">
        <v>322</v>
      </c>
      <c r="AF43" s="4" t="str">
        <f t="shared" si="1"/>
        <v>0201.06.13</v>
      </c>
      <c r="AG43" s="4" t="s">
        <v>14</v>
      </c>
      <c r="AH43" s="4" t="s">
        <v>304</v>
      </c>
      <c r="AI43" s="4" t="s">
        <v>33</v>
      </c>
      <c r="AJ43" s="4" t="s">
        <v>365</v>
      </c>
      <c r="AK43" s="4" t="s">
        <v>40</v>
      </c>
      <c r="AL43" s="4" t="s">
        <v>730</v>
      </c>
      <c r="AM43" s="4" t="s">
        <v>377</v>
      </c>
      <c r="AN43" s="4" t="s">
        <v>322</v>
      </c>
      <c r="AO43" s="13">
        <v>70774176</v>
      </c>
      <c r="AP43" s="13">
        <v>54774176</v>
      </c>
      <c r="AQ43" s="4" t="s">
        <v>573</v>
      </c>
    </row>
    <row r="44" spans="1:43" x14ac:dyDescent="0.25">
      <c r="A44" s="4" t="str">
        <f t="shared" si="2"/>
        <v>0201.02.13.17</v>
      </c>
      <c r="B44" s="4" t="str">
        <f t="shared" si="3"/>
        <v>0201.02.13</v>
      </c>
      <c r="C44" s="5" t="s">
        <v>629</v>
      </c>
      <c r="D44" s="6" t="s">
        <v>14</v>
      </c>
      <c r="E44" s="6" t="s">
        <v>15</v>
      </c>
      <c r="F44" s="6" t="s">
        <v>25</v>
      </c>
      <c r="G44" s="6" t="s">
        <v>26</v>
      </c>
      <c r="H44" s="6" t="s">
        <v>40</v>
      </c>
      <c r="I44" s="6" t="s">
        <v>686</v>
      </c>
      <c r="J44" s="6">
        <v>3428</v>
      </c>
      <c r="K44" s="6" t="s">
        <v>956</v>
      </c>
      <c r="L44" s="6">
        <f t="shared" si="4"/>
        <v>17</v>
      </c>
      <c r="M44" s="7">
        <v>2821780</v>
      </c>
      <c r="N44" s="7">
        <v>2</v>
      </c>
      <c r="O44" s="8" t="s">
        <v>957</v>
      </c>
      <c r="P44" s="6" t="s">
        <v>897</v>
      </c>
      <c r="Q44" s="6"/>
      <c r="R44" s="6"/>
      <c r="S44" s="6"/>
      <c r="T44" s="6" t="s">
        <v>634</v>
      </c>
      <c r="U44" s="6" t="s">
        <v>635</v>
      </c>
      <c r="V44" s="6" t="s">
        <v>690</v>
      </c>
      <c r="W44" s="7">
        <v>2</v>
      </c>
      <c r="X44" s="6" t="s">
        <v>958</v>
      </c>
      <c r="Y44" s="13">
        <v>908281785</v>
      </c>
      <c r="Z44" s="13">
        <v>205495636</v>
      </c>
      <c r="AA44" s="10" t="s">
        <v>218</v>
      </c>
      <c r="AB44"/>
      <c r="AC44"/>
      <c r="AE44" s="4" t="s">
        <v>365</v>
      </c>
      <c r="AF44" s="4" t="str">
        <f t="shared" si="1"/>
        <v>0201.06.13</v>
      </c>
      <c r="AG44" s="4" t="s">
        <v>14</v>
      </c>
      <c r="AH44" s="4" t="s">
        <v>304</v>
      </c>
      <c r="AI44" s="4" t="s">
        <v>33</v>
      </c>
      <c r="AJ44" s="4" t="s">
        <v>365</v>
      </c>
      <c r="AK44" s="4" t="s">
        <v>40</v>
      </c>
      <c r="AL44" s="4" t="s">
        <v>730</v>
      </c>
      <c r="AM44" s="4" t="s">
        <v>296</v>
      </c>
      <c r="AN44" s="4" t="s">
        <v>365</v>
      </c>
      <c r="AO44" s="13">
        <v>70774176</v>
      </c>
      <c r="AP44" s="13">
        <v>757677513</v>
      </c>
      <c r="AQ44" s="4" t="s">
        <v>540</v>
      </c>
    </row>
    <row r="45" spans="1:43" x14ac:dyDescent="0.25">
      <c r="A45" s="4" t="str">
        <f t="shared" si="2"/>
        <v>0201.02.13.18</v>
      </c>
      <c r="B45" s="4" t="str">
        <f t="shared" si="3"/>
        <v>0201.02.13</v>
      </c>
      <c r="C45" s="9" t="s">
        <v>629</v>
      </c>
      <c r="D45" s="10" t="s">
        <v>14</v>
      </c>
      <c r="E45" s="10" t="s">
        <v>15</v>
      </c>
      <c r="F45" s="10" t="s">
        <v>25</v>
      </c>
      <c r="G45" s="10" t="s">
        <v>26</v>
      </c>
      <c r="H45" s="10" t="s">
        <v>40</v>
      </c>
      <c r="I45" s="10" t="s">
        <v>686</v>
      </c>
      <c r="J45" s="10">
        <v>3429</v>
      </c>
      <c r="K45" s="10" t="s">
        <v>895</v>
      </c>
      <c r="L45" s="6">
        <f t="shared" si="4"/>
        <v>18</v>
      </c>
      <c r="M45" s="11">
        <v>651180</v>
      </c>
      <c r="N45" s="11">
        <v>4000</v>
      </c>
      <c r="O45" s="12" t="s">
        <v>896</v>
      </c>
      <c r="P45" s="10" t="s">
        <v>897</v>
      </c>
      <c r="Q45" s="10"/>
      <c r="R45" s="10"/>
      <c r="S45" s="10"/>
      <c r="T45" s="10" t="s">
        <v>634</v>
      </c>
      <c r="U45" s="10" t="s">
        <v>635</v>
      </c>
      <c r="V45" s="10" t="s">
        <v>690</v>
      </c>
      <c r="W45" s="11">
        <v>2</v>
      </c>
      <c r="X45" s="10" t="s">
        <v>898</v>
      </c>
      <c r="Y45" s="13">
        <v>908281785</v>
      </c>
      <c r="Z45" s="13">
        <v>205495636</v>
      </c>
      <c r="AA45" s="10" t="s">
        <v>221</v>
      </c>
      <c r="AB45"/>
      <c r="AC45"/>
      <c r="AE45" s="4" t="s">
        <v>365</v>
      </c>
      <c r="AF45" s="4" t="str">
        <f t="shared" si="1"/>
        <v>0201.06.14</v>
      </c>
      <c r="AG45" s="4" t="s">
        <v>14</v>
      </c>
      <c r="AH45" s="4" t="s">
        <v>304</v>
      </c>
      <c r="AI45" s="4" t="s">
        <v>33</v>
      </c>
      <c r="AJ45" s="4" t="s">
        <v>365</v>
      </c>
      <c r="AK45" s="4" t="s">
        <v>41</v>
      </c>
      <c r="AL45" s="4" t="s">
        <v>880</v>
      </c>
      <c r="AM45" s="4" t="s">
        <v>296</v>
      </c>
      <c r="AN45" s="4" t="s">
        <v>365</v>
      </c>
      <c r="AO45" s="13">
        <v>213931151</v>
      </c>
      <c r="AP45" s="13">
        <v>757677513</v>
      </c>
      <c r="AQ45" s="4" t="s">
        <v>4676</v>
      </c>
    </row>
    <row r="46" spans="1:43" x14ac:dyDescent="0.25">
      <c r="A46" s="4" t="str">
        <f t="shared" si="2"/>
        <v>0201.02.13.19</v>
      </c>
      <c r="B46" s="4" t="str">
        <f t="shared" si="3"/>
        <v>0201.02.13</v>
      </c>
      <c r="C46" s="9" t="s">
        <v>629</v>
      </c>
      <c r="D46" s="10" t="s">
        <v>14</v>
      </c>
      <c r="E46" s="10" t="s">
        <v>15</v>
      </c>
      <c r="F46" s="10" t="s">
        <v>25</v>
      </c>
      <c r="G46" s="10" t="s">
        <v>26</v>
      </c>
      <c r="H46" s="10" t="s">
        <v>40</v>
      </c>
      <c r="I46" s="10" t="s">
        <v>686</v>
      </c>
      <c r="J46" s="10">
        <v>3430</v>
      </c>
      <c r="K46" s="10" t="s">
        <v>959</v>
      </c>
      <c r="L46" s="6">
        <f t="shared" si="4"/>
        <v>19</v>
      </c>
      <c r="M46" s="11">
        <v>260472</v>
      </c>
      <c r="N46" s="11">
        <v>4000</v>
      </c>
      <c r="O46" s="12" t="s">
        <v>960</v>
      </c>
      <c r="P46" s="10" t="s">
        <v>897</v>
      </c>
      <c r="Q46" s="10"/>
      <c r="R46" s="10"/>
      <c r="S46" s="10"/>
      <c r="T46" s="10" t="s">
        <v>634</v>
      </c>
      <c r="U46" s="10" t="s">
        <v>635</v>
      </c>
      <c r="V46" s="10" t="s">
        <v>690</v>
      </c>
      <c r="W46" s="11">
        <v>2</v>
      </c>
      <c r="X46" s="10" t="s">
        <v>961</v>
      </c>
      <c r="Y46" s="13">
        <v>908281785</v>
      </c>
      <c r="Z46" s="13">
        <v>205495636</v>
      </c>
      <c r="AA46" s="10" t="s">
        <v>225</v>
      </c>
      <c r="AB46"/>
      <c r="AC46"/>
      <c r="AE46" s="4" t="s">
        <v>4471</v>
      </c>
      <c r="AF46" s="4" t="str">
        <f t="shared" si="1"/>
        <v>0201.06.15</v>
      </c>
      <c r="AG46" s="4" t="s">
        <v>14</v>
      </c>
      <c r="AH46" s="4" t="s">
        <v>304</v>
      </c>
      <c r="AI46" s="4" t="s">
        <v>33</v>
      </c>
      <c r="AJ46" s="4" t="s">
        <v>365</v>
      </c>
      <c r="AK46" s="4" t="s">
        <v>31</v>
      </c>
      <c r="AL46" s="4" t="s">
        <v>4470</v>
      </c>
      <c r="AM46" s="4" t="s">
        <v>311</v>
      </c>
      <c r="AN46" s="4" t="s">
        <v>4471</v>
      </c>
      <c r="AO46" s="13">
        <v>253500865</v>
      </c>
      <c r="AP46" s="13">
        <v>253500865</v>
      </c>
      <c r="AQ46" s="4" t="s">
        <v>472</v>
      </c>
    </row>
    <row r="47" spans="1:43" x14ac:dyDescent="0.25">
      <c r="A47" s="4" t="str">
        <f t="shared" si="2"/>
        <v>0201.02.13.20</v>
      </c>
      <c r="B47" s="4" t="str">
        <f t="shared" si="3"/>
        <v>0201.02.13</v>
      </c>
      <c r="C47" s="9" t="s">
        <v>629</v>
      </c>
      <c r="D47" s="10" t="s">
        <v>14</v>
      </c>
      <c r="E47" s="10" t="s">
        <v>15</v>
      </c>
      <c r="F47" s="10" t="s">
        <v>25</v>
      </c>
      <c r="G47" s="10" t="s">
        <v>26</v>
      </c>
      <c r="H47" s="10" t="s">
        <v>40</v>
      </c>
      <c r="I47" s="10" t="s">
        <v>686</v>
      </c>
      <c r="J47" s="10">
        <v>3432</v>
      </c>
      <c r="K47" s="10" t="s">
        <v>915</v>
      </c>
      <c r="L47" s="6">
        <f t="shared" si="4"/>
        <v>20</v>
      </c>
      <c r="M47" s="11">
        <v>4428024</v>
      </c>
      <c r="N47" s="11">
        <v>24000</v>
      </c>
      <c r="O47" s="12" t="s">
        <v>916</v>
      </c>
      <c r="P47" s="10" t="s">
        <v>897</v>
      </c>
      <c r="Q47" s="10"/>
      <c r="R47" s="10"/>
      <c r="S47" s="10"/>
      <c r="T47" s="10" t="s">
        <v>634</v>
      </c>
      <c r="U47" s="10" t="s">
        <v>635</v>
      </c>
      <c r="V47" s="10" t="s">
        <v>690</v>
      </c>
      <c r="W47" s="11">
        <v>2</v>
      </c>
      <c r="X47" s="10" t="s">
        <v>917</v>
      </c>
      <c r="Y47" s="13">
        <v>908281785</v>
      </c>
      <c r="Z47" s="13">
        <v>205495636</v>
      </c>
      <c r="AA47" s="10" t="s">
        <v>228</v>
      </c>
      <c r="AB47"/>
      <c r="AC47"/>
      <c r="AE47" s="4" t="s">
        <v>331</v>
      </c>
      <c r="AF47" s="4" t="str">
        <f t="shared" si="1"/>
        <v>0201.06.16</v>
      </c>
      <c r="AG47" s="4" t="s">
        <v>14</v>
      </c>
      <c r="AH47" s="4" t="s">
        <v>304</v>
      </c>
      <c r="AI47" s="4" t="s">
        <v>33</v>
      </c>
      <c r="AJ47" s="4" t="s">
        <v>365</v>
      </c>
      <c r="AK47" s="4" t="s">
        <v>24</v>
      </c>
      <c r="AL47" s="4" t="s">
        <v>4472</v>
      </c>
      <c r="AM47" s="4" t="s">
        <v>350</v>
      </c>
      <c r="AN47" s="4" t="s">
        <v>331</v>
      </c>
      <c r="AO47" s="13">
        <v>109502830</v>
      </c>
      <c r="AP47" s="13">
        <v>109502830</v>
      </c>
      <c r="AQ47" s="4" t="s">
        <v>4686</v>
      </c>
    </row>
    <row r="48" spans="1:43" x14ac:dyDescent="0.25">
      <c r="A48" s="4" t="str">
        <f t="shared" si="2"/>
        <v>0201.02.13.21</v>
      </c>
      <c r="B48" s="4" t="str">
        <f t="shared" si="3"/>
        <v>0201.02.13</v>
      </c>
      <c r="C48" s="5" t="s">
        <v>629</v>
      </c>
      <c r="D48" s="6" t="s">
        <v>14</v>
      </c>
      <c r="E48" s="6" t="s">
        <v>15</v>
      </c>
      <c r="F48" s="6" t="s">
        <v>25</v>
      </c>
      <c r="G48" s="6" t="s">
        <v>26</v>
      </c>
      <c r="H48" s="6" t="s">
        <v>40</v>
      </c>
      <c r="I48" s="6" t="s">
        <v>686</v>
      </c>
      <c r="J48" s="6">
        <v>3434</v>
      </c>
      <c r="K48" s="6" t="s">
        <v>934</v>
      </c>
      <c r="L48" s="6">
        <f t="shared" si="4"/>
        <v>21</v>
      </c>
      <c r="M48" s="7">
        <v>1736480</v>
      </c>
      <c r="N48" s="7">
        <v>160000</v>
      </c>
      <c r="O48" s="8" t="s">
        <v>935</v>
      </c>
      <c r="P48" s="6" t="s">
        <v>897</v>
      </c>
      <c r="Q48" s="6"/>
      <c r="R48" s="6"/>
      <c r="S48" s="6"/>
      <c r="T48" s="6" t="s">
        <v>634</v>
      </c>
      <c r="U48" s="6" t="s">
        <v>635</v>
      </c>
      <c r="V48" s="6" t="s">
        <v>690</v>
      </c>
      <c r="W48" s="7">
        <v>4</v>
      </c>
      <c r="X48" s="6" t="s">
        <v>936</v>
      </c>
      <c r="Y48" s="13">
        <v>908281785</v>
      </c>
      <c r="Z48" s="13">
        <v>205495636</v>
      </c>
      <c r="AA48" s="10" t="s">
        <v>3651</v>
      </c>
      <c r="AB48"/>
      <c r="AC48"/>
      <c r="AE48" s="4" t="s">
        <v>369</v>
      </c>
      <c r="AF48" s="4" t="str">
        <f t="shared" si="1"/>
        <v>0202.01.01</v>
      </c>
      <c r="AG48" s="4" t="s">
        <v>36</v>
      </c>
      <c r="AH48" s="4" t="s">
        <v>370</v>
      </c>
      <c r="AI48" s="4" t="s">
        <v>7</v>
      </c>
      <c r="AJ48" s="4" t="s">
        <v>369</v>
      </c>
      <c r="AK48" s="4" t="s">
        <v>7</v>
      </c>
      <c r="AL48" s="4" t="s">
        <v>595</v>
      </c>
      <c r="AM48" s="4" t="s">
        <v>296</v>
      </c>
      <c r="AN48" s="4" t="s">
        <v>369</v>
      </c>
      <c r="AO48" s="13">
        <v>49421513131</v>
      </c>
      <c r="AP48" s="13">
        <v>18487431680</v>
      </c>
      <c r="AQ48" s="4" t="s">
        <v>316</v>
      </c>
    </row>
    <row r="49" spans="1:43" x14ac:dyDescent="0.25">
      <c r="A49" s="4" t="str">
        <f t="shared" si="2"/>
        <v>0201.02.13.22</v>
      </c>
      <c r="B49" s="4" t="str">
        <f t="shared" si="3"/>
        <v>0201.02.13</v>
      </c>
      <c r="C49" s="5" t="s">
        <v>629</v>
      </c>
      <c r="D49" s="6" t="s">
        <v>14</v>
      </c>
      <c r="E49" s="6" t="s">
        <v>15</v>
      </c>
      <c r="F49" s="6" t="s">
        <v>25</v>
      </c>
      <c r="G49" s="6" t="s">
        <v>26</v>
      </c>
      <c r="H49" s="6" t="s">
        <v>40</v>
      </c>
      <c r="I49" s="6" t="s">
        <v>686</v>
      </c>
      <c r="J49" s="6">
        <v>3436</v>
      </c>
      <c r="K49" s="6" t="s">
        <v>962</v>
      </c>
      <c r="L49" s="6">
        <f t="shared" si="4"/>
        <v>22</v>
      </c>
      <c r="M49" s="7">
        <v>2170000</v>
      </c>
      <c r="N49" s="7">
        <v>400000</v>
      </c>
      <c r="O49" s="8" t="s">
        <v>963</v>
      </c>
      <c r="P49" s="6" t="s">
        <v>897</v>
      </c>
      <c r="Q49" s="6"/>
      <c r="R49" s="6"/>
      <c r="S49" s="6"/>
      <c r="T49" s="6" t="s">
        <v>634</v>
      </c>
      <c r="U49" s="6" t="s">
        <v>635</v>
      </c>
      <c r="V49" s="6" t="s">
        <v>690</v>
      </c>
      <c r="W49" s="7">
        <v>2</v>
      </c>
      <c r="X49" s="6" t="s">
        <v>964</v>
      </c>
      <c r="Y49" s="13">
        <v>908281785</v>
      </c>
      <c r="Z49" s="13">
        <v>205495636</v>
      </c>
      <c r="AA49" s="10" t="s">
        <v>241</v>
      </c>
      <c r="AB49"/>
      <c r="AC49"/>
      <c r="AE49" s="4" t="s">
        <v>369</v>
      </c>
      <c r="AF49" s="4" t="str">
        <f t="shared" si="1"/>
        <v>0202.01.11</v>
      </c>
      <c r="AG49" s="4" t="s">
        <v>36</v>
      </c>
      <c r="AH49" s="4" t="s">
        <v>370</v>
      </c>
      <c r="AI49" s="4" t="s">
        <v>7</v>
      </c>
      <c r="AJ49" s="4" t="s">
        <v>369</v>
      </c>
      <c r="AK49" s="4" t="s">
        <v>10</v>
      </c>
      <c r="AL49" s="4" t="s">
        <v>4473</v>
      </c>
      <c r="AM49" s="4" t="s">
        <v>296</v>
      </c>
      <c r="AN49" s="4" t="s">
        <v>369</v>
      </c>
      <c r="AO49" s="13">
        <v>654279439</v>
      </c>
      <c r="AP49" s="13">
        <v>18487431680</v>
      </c>
      <c r="AQ49" s="4" t="s">
        <v>558</v>
      </c>
    </row>
    <row r="50" spans="1:43" x14ac:dyDescent="0.25">
      <c r="A50" s="4" t="str">
        <f t="shared" si="2"/>
        <v>0201.02.13.23</v>
      </c>
      <c r="B50" s="4" t="str">
        <f t="shared" si="3"/>
        <v>0201.02.13</v>
      </c>
      <c r="C50" s="9" t="s">
        <v>629</v>
      </c>
      <c r="D50" s="10" t="s">
        <v>14</v>
      </c>
      <c r="E50" s="10" t="s">
        <v>15</v>
      </c>
      <c r="F50" s="10" t="s">
        <v>25</v>
      </c>
      <c r="G50" s="10" t="s">
        <v>26</v>
      </c>
      <c r="H50" s="10" t="s">
        <v>40</v>
      </c>
      <c r="I50" s="10" t="s">
        <v>686</v>
      </c>
      <c r="J50" s="10">
        <v>3439</v>
      </c>
      <c r="K50" s="10" t="s">
        <v>937</v>
      </c>
      <c r="L50" s="6">
        <f t="shared" si="4"/>
        <v>23</v>
      </c>
      <c r="M50" s="11">
        <v>3552000</v>
      </c>
      <c r="N50" s="11">
        <v>296000</v>
      </c>
      <c r="O50" s="12" t="s">
        <v>148</v>
      </c>
      <c r="P50" s="10" t="s">
        <v>897</v>
      </c>
      <c r="Q50" s="10"/>
      <c r="R50" s="10"/>
      <c r="S50" s="10"/>
      <c r="T50" s="10" t="s">
        <v>634</v>
      </c>
      <c r="U50" s="10" t="s">
        <v>635</v>
      </c>
      <c r="V50" s="10" t="s">
        <v>690</v>
      </c>
      <c r="W50" s="11">
        <v>2</v>
      </c>
      <c r="X50" s="10" t="s">
        <v>938</v>
      </c>
      <c r="Y50" s="13">
        <v>908281785</v>
      </c>
      <c r="Z50" s="13">
        <v>205495636</v>
      </c>
      <c r="AA50" s="10" t="s">
        <v>552</v>
      </c>
      <c r="AB50"/>
      <c r="AC50"/>
      <c r="AE50" s="4" t="s">
        <v>371</v>
      </c>
      <c r="AF50" s="4" t="str">
        <f t="shared" si="1"/>
        <v>0202.01.12</v>
      </c>
      <c r="AG50" s="4" t="s">
        <v>36</v>
      </c>
      <c r="AH50" s="4" t="s">
        <v>370</v>
      </c>
      <c r="AI50" s="4" t="s">
        <v>7</v>
      </c>
      <c r="AJ50" s="4" t="s">
        <v>369</v>
      </c>
      <c r="AK50" s="4" t="s">
        <v>32</v>
      </c>
      <c r="AL50" s="4" t="s">
        <v>4474</v>
      </c>
      <c r="AM50" s="4" t="s">
        <v>298</v>
      </c>
      <c r="AN50" s="4" t="s">
        <v>371</v>
      </c>
      <c r="AO50" s="13">
        <v>1321346829</v>
      </c>
      <c r="AP50" s="13">
        <v>1225265417</v>
      </c>
      <c r="AQ50" s="4" t="s">
        <v>4507</v>
      </c>
    </row>
    <row r="51" spans="1:43" x14ac:dyDescent="0.25">
      <c r="A51" s="4" t="str">
        <f t="shared" si="2"/>
        <v>0201.02.13.24</v>
      </c>
      <c r="B51" s="4" t="str">
        <f t="shared" si="3"/>
        <v>0201.02.13</v>
      </c>
      <c r="C51" s="9" t="s">
        <v>629</v>
      </c>
      <c r="D51" s="10" t="s">
        <v>14</v>
      </c>
      <c r="E51" s="10" t="s">
        <v>15</v>
      </c>
      <c r="F51" s="10" t="s">
        <v>25</v>
      </c>
      <c r="G51" s="10" t="s">
        <v>26</v>
      </c>
      <c r="H51" s="10" t="s">
        <v>40</v>
      </c>
      <c r="I51" s="10" t="s">
        <v>686</v>
      </c>
      <c r="J51" s="10">
        <v>3441</v>
      </c>
      <c r="K51" s="10" t="s">
        <v>965</v>
      </c>
      <c r="L51" s="6">
        <f t="shared" si="4"/>
        <v>24</v>
      </c>
      <c r="M51" s="11">
        <v>282000</v>
      </c>
      <c r="N51" s="11">
        <v>120000</v>
      </c>
      <c r="O51" s="12" t="s">
        <v>966</v>
      </c>
      <c r="P51" s="10" t="s">
        <v>897</v>
      </c>
      <c r="Q51" s="10"/>
      <c r="R51" s="10"/>
      <c r="S51" s="10"/>
      <c r="T51" s="10" t="s">
        <v>634</v>
      </c>
      <c r="U51" s="10" t="s">
        <v>635</v>
      </c>
      <c r="V51" s="10" t="s">
        <v>690</v>
      </c>
      <c r="W51" s="11">
        <v>2</v>
      </c>
      <c r="X51" s="10" t="s">
        <v>967</v>
      </c>
      <c r="Y51" s="13">
        <v>908281785</v>
      </c>
      <c r="Z51" s="13">
        <v>205495636</v>
      </c>
      <c r="AA51" s="6" t="s">
        <v>244</v>
      </c>
      <c r="AB51"/>
      <c r="AC51"/>
      <c r="AE51" s="4" t="s">
        <v>369</v>
      </c>
      <c r="AF51" s="4" t="str">
        <f t="shared" si="1"/>
        <v>0202.01.12</v>
      </c>
      <c r="AG51" s="4" t="s">
        <v>36</v>
      </c>
      <c r="AH51" s="4" t="s">
        <v>370</v>
      </c>
      <c r="AI51" s="4" t="s">
        <v>7</v>
      </c>
      <c r="AJ51" s="4" t="s">
        <v>369</v>
      </c>
      <c r="AK51" s="4" t="s">
        <v>32</v>
      </c>
      <c r="AL51" s="4" t="s">
        <v>4474</v>
      </c>
      <c r="AM51" s="4" t="s">
        <v>296</v>
      </c>
      <c r="AN51" s="4" t="s">
        <v>369</v>
      </c>
      <c r="AO51" s="13">
        <v>1321346829</v>
      </c>
      <c r="AP51" s="13">
        <v>18487431680</v>
      </c>
      <c r="AQ51" s="4" t="s">
        <v>4690</v>
      </c>
    </row>
    <row r="52" spans="1:43" x14ac:dyDescent="0.25">
      <c r="A52" s="4" t="str">
        <f t="shared" si="2"/>
        <v>0201.02.13.25</v>
      </c>
      <c r="B52" s="4" t="str">
        <f t="shared" si="3"/>
        <v>0201.02.13</v>
      </c>
      <c r="C52" s="5" t="s">
        <v>629</v>
      </c>
      <c r="D52" s="6" t="s">
        <v>14</v>
      </c>
      <c r="E52" s="6" t="s">
        <v>15</v>
      </c>
      <c r="F52" s="6" t="s">
        <v>25</v>
      </c>
      <c r="G52" s="6" t="s">
        <v>26</v>
      </c>
      <c r="H52" s="6" t="s">
        <v>40</v>
      </c>
      <c r="I52" s="6" t="s">
        <v>686</v>
      </c>
      <c r="J52" s="6">
        <v>3442</v>
      </c>
      <c r="K52" s="6" t="s">
        <v>968</v>
      </c>
      <c r="L52" s="6">
        <f t="shared" si="4"/>
        <v>25</v>
      </c>
      <c r="M52" s="7">
        <v>2604720</v>
      </c>
      <c r="N52" s="7">
        <v>10000</v>
      </c>
      <c r="O52" s="8" t="s">
        <v>923</v>
      </c>
      <c r="P52" s="6" t="s">
        <v>897</v>
      </c>
      <c r="Q52" s="6"/>
      <c r="R52" s="6"/>
      <c r="S52" s="6"/>
      <c r="T52" s="6" t="s">
        <v>634</v>
      </c>
      <c r="U52" s="6" t="s">
        <v>635</v>
      </c>
      <c r="V52" s="6" t="s">
        <v>690</v>
      </c>
      <c r="W52" s="7">
        <v>2</v>
      </c>
      <c r="X52" s="6" t="s">
        <v>969</v>
      </c>
      <c r="Y52" s="13">
        <v>908281785</v>
      </c>
      <c r="Z52" s="13">
        <v>205495636</v>
      </c>
      <c r="AA52" s="6" t="s">
        <v>246</v>
      </c>
      <c r="AB52"/>
      <c r="AC52"/>
      <c r="AE52" s="4" t="s">
        <v>4476</v>
      </c>
      <c r="AF52" s="4" t="str">
        <f t="shared" si="1"/>
        <v>0202.01.13</v>
      </c>
      <c r="AG52" s="4" t="s">
        <v>36</v>
      </c>
      <c r="AH52" s="4" t="s">
        <v>370</v>
      </c>
      <c r="AI52" s="4" t="s">
        <v>7</v>
      </c>
      <c r="AJ52" s="4" t="s">
        <v>369</v>
      </c>
      <c r="AK52" s="4" t="s">
        <v>40</v>
      </c>
      <c r="AL52" s="4" t="s">
        <v>4475</v>
      </c>
      <c r="AM52" s="4" t="s">
        <v>307</v>
      </c>
      <c r="AN52" s="4" t="s">
        <v>4476</v>
      </c>
      <c r="AO52" s="13">
        <v>189805579</v>
      </c>
      <c r="AP52" s="13">
        <v>71223267</v>
      </c>
      <c r="AQ52" s="4" t="s">
        <v>352</v>
      </c>
    </row>
    <row r="53" spans="1:43" x14ac:dyDescent="0.25">
      <c r="A53" s="4" t="str">
        <f t="shared" si="2"/>
        <v>0201.02.13.26</v>
      </c>
      <c r="B53" s="4" t="str">
        <f t="shared" si="3"/>
        <v>0201.02.13</v>
      </c>
      <c r="C53" s="9" t="s">
        <v>629</v>
      </c>
      <c r="D53" s="10" t="s">
        <v>14</v>
      </c>
      <c r="E53" s="10" t="s">
        <v>15</v>
      </c>
      <c r="F53" s="10" t="s">
        <v>25</v>
      </c>
      <c r="G53" s="10" t="s">
        <v>26</v>
      </c>
      <c r="H53" s="10" t="s">
        <v>40</v>
      </c>
      <c r="I53" s="10" t="s">
        <v>686</v>
      </c>
      <c r="J53" s="10">
        <v>3444</v>
      </c>
      <c r="K53" s="10" t="s">
        <v>970</v>
      </c>
      <c r="L53" s="6">
        <f t="shared" si="4"/>
        <v>26</v>
      </c>
      <c r="M53" s="11">
        <v>1302360</v>
      </c>
      <c r="N53" s="11">
        <v>200</v>
      </c>
      <c r="O53" s="12" t="s">
        <v>971</v>
      </c>
      <c r="P53" s="10" t="s">
        <v>972</v>
      </c>
      <c r="Q53" s="10"/>
      <c r="R53" s="10"/>
      <c r="S53" s="10"/>
      <c r="T53" s="10" t="s">
        <v>634</v>
      </c>
      <c r="U53" s="10" t="s">
        <v>635</v>
      </c>
      <c r="V53" s="10" t="s">
        <v>690</v>
      </c>
      <c r="W53" s="11">
        <v>2</v>
      </c>
      <c r="X53" s="10" t="s">
        <v>973</v>
      </c>
      <c r="Y53" s="13">
        <v>908281785</v>
      </c>
      <c r="Z53" s="13">
        <v>205495636</v>
      </c>
      <c r="AA53" s="6" t="s">
        <v>250</v>
      </c>
      <c r="AB53"/>
      <c r="AC53"/>
      <c r="AE53" s="4" t="s">
        <v>4477</v>
      </c>
      <c r="AF53" s="4" t="str">
        <f t="shared" si="1"/>
        <v>0202.01.13</v>
      </c>
      <c r="AG53" s="4" t="s">
        <v>36</v>
      </c>
      <c r="AH53" s="4" t="s">
        <v>370</v>
      </c>
      <c r="AI53" s="4" t="s">
        <v>7</v>
      </c>
      <c r="AJ53" s="4" t="s">
        <v>369</v>
      </c>
      <c r="AK53" s="4" t="s">
        <v>40</v>
      </c>
      <c r="AL53" s="4" t="s">
        <v>4475</v>
      </c>
      <c r="AM53" s="4" t="s">
        <v>315</v>
      </c>
      <c r="AN53" s="4" t="s">
        <v>4477</v>
      </c>
      <c r="AO53" s="13">
        <v>189805579</v>
      </c>
      <c r="AP53" s="13">
        <v>19566107</v>
      </c>
      <c r="AQ53" s="4" t="s">
        <v>591</v>
      </c>
    </row>
    <row r="54" spans="1:43" x14ac:dyDescent="0.25">
      <c r="A54" s="4" t="str">
        <f t="shared" si="2"/>
        <v>0201.02.13.27</v>
      </c>
      <c r="B54" s="4" t="str">
        <f t="shared" si="3"/>
        <v>0201.02.13</v>
      </c>
      <c r="C54" s="5" t="s">
        <v>629</v>
      </c>
      <c r="D54" s="6" t="s">
        <v>14</v>
      </c>
      <c r="E54" s="6" t="s">
        <v>15</v>
      </c>
      <c r="F54" s="6" t="s">
        <v>25</v>
      </c>
      <c r="G54" s="6" t="s">
        <v>26</v>
      </c>
      <c r="H54" s="6" t="s">
        <v>40</v>
      </c>
      <c r="I54" s="6" t="s">
        <v>686</v>
      </c>
      <c r="J54" s="6">
        <v>3450</v>
      </c>
      <c r="K54" s="6" t="s">
        <v>974</v>
      </c>
      <c r="L54" s="6">
        <f t="shared" si="4"/>
        <v>27</v>
      </c>
      <c r="M54" s="7">
        <v>1050000</v>
      </c>
      <c r="N54" s="7">
        <v>21000</v>
      </c>
      <c r="O54" s="8" t="s">
        <v>975</v>
      </c>
      <c r="P54" s="6" t="s">
        <v>897</v>
      </c>
      <c r="Q54" s="6"/>
      <c r="R54" s="6"/>
      <c r="S54" s="6"/>
      <c r="T54" s="6" t="s">
        <v>634</v>
      </c>
      <c r="U54" s="6" t="s">
        <v>635</v>
      </c>
      <c r="V54" s="6" t="s">
        <v>690</v>
      </c>
      <c r="W54" s="7">
        <v>3</v>
      </c>
      <c r="X54" s="6" t="s">
        <v>976</v>
      </c>
      <c r="Y54" s="13">
        <v>908281785</v>
      </c>
      <c r="Z54" s="13">
        <v>205495636</v>
      </c>
      <c r="AA54" s="6" t="s">
        <v>253</v>
      </c>
      <c r="AB54"/>
      <c r="AC54"/>
      <c r="AE54" s="4" t="s">
        <v>4478</v>
      </c>
      <c r="AF54" s="4" t="str">
        <f t="shared" si="1"/>
        <v>0202.01.13</v>
      </c>
      <c r="AG54" s="4" t="s">
        <v>36</v>
      </c>
      <c r="AH54" s="4" t="s">
        <v>370</v>
      </c>
      <c r="AI54" s="4" t="s">
        <v>7</v>
      </c>
      <c r="AJ54" s="4" t="s">
        <v>369</v>
      </c>
      <c r="AK54" s="4" t="s">
        <v>40</v>
      </c>
      <c r="AL54" s="4" t="s">
        <v>4475</v>
      </c>
      <c r="AM54" s="4" t="s">
        <v>309</v>
      </c>
      <c r="AN54" s="4" t="s">
        <v>4478</v>
      </c>
      <c r="AO54" s="13">
        <v>189805579</v>
      </c>
      <c r="AP54" s="13">
        <v>19385953</v>
      </c>
      <c r="AQ54" s="4" t="s">
        <v>506</v>
      </c>
    </row>
    <row r="55" spans="1:43" x14ac:dyDescent="0.25">
      <c r="A55" s="4" t="str">
        <f t="shared" si="2"/>
        <v>0201.02.13.28</v>
      </c>
      <c r="B55" s="4" t="str">
        <f t="shared" si="3"/>
        <v>0201.02.13</v>
      </c>
      <c r="C55" s="9" t="s">
        <v>629</v>
      </c>
      <c r="D55" s="10" t="s">
        <v>14</v>
      </c>
      <c r="E55" s="10" t="s">
        <v>15</v>
      </c>
      <c r="F55" s="10" t="s">
        <v>25</v>
      </c>
      <c r="G55" s="10" t="s">
        <v>26</v>
      </c>
      <c r="H55" s="10" t="s">
        <v>40</v>
      </c>
      <c r="I55" s="10" t="s">
        <v>686</v>
      </c>
      <c r="J55" s="10">
        <v>3453</v>
      </c>
      <c r="K55" s="10" t="s">
        <v>977</v>
      </c>
      <c r="L55" s="6">
        <f t="shared" si="4"/>
        <v>28</v>
      </c>
      <c r="M55" s="11">
        <v>110000</v>
      </c>
      <c r="N55" s="11">
        <v>1000</v>
      </c>
      <c r="O55" s="12" t="s">
        <v>978</v>
      </c>
      <c r="P55" s="10" t="s">
        <v>897</v>
      </c>
      <c r="Q55" s="10"/>
      <c r="R55" s="10"/>
      <c r="S55" s="10"/>
      <c r="T55" s="10" t="s">
        <v>634</v>
      </c>
      <c r="U55" s="10" t="s">
        <v>635</v>
      </c>
      <c r="V55" s="10" t="s">
        <v>690</v>
      </c>
      <c r="W55" s="11">
        <v>3</v>
      </c>
      <c r="X55" s="10" t="s">
        <v>979</v>
      </c>
      <c r="Y55" s="13">
        <v>908281785</v>
      </c>
      <c r="Z55" s="13">
        <v>205495636</v>
      </c>
      <c r="AA55" s="6" t="s">
        <v>261</v>
      </c>
      <c r="AB55"/>
      <c r="AC55"/>
      <c r="AE55" s="4" t="s">
        <v>4479</v>
      </c>
      <c r="AF55" s="4" t="str">
        <f t="shared" si="1"/>
        <v>0202.01.13</v>
      </c>
      <c r="AG55" s="4" t="s">
        <v>36</v>
      </c>
      <c r="AH55" s="4" t="s">
        <v>370</v>
      </c>
      <c r="AI55" s="4" t="s">
        <v>7</v>
      </c>
      <c r="AJ55" s="4" t="s">
        <v>369</v>
      </c>
      <c r="AK55" s="4" t="s">
        <v>40</v>
      </c>
      <c r="AL55" s="4" t="s">
        <v>4475</v>
      </c>
      <c r="AM55" s="4" t="s">
        <v>377</v>
      </c>
      <c r="AN55" s="4" t="s">
        <v>4479</v>
      </c>
      <c r="AO55" s="13">
        <v>189805579</v>
      </c>
      <c r="AP55" s="13">
        <v>36221907</v>
      </c>
      <c r="AQ55" s="4" t="s">
        <v>555</v>
      </c>
    </row>
    <row r="56" spans="1:43" x14ac:dyDescent="0.25">
      <c r="A56" s="4" t="str">
        <f t="shared" si="2"/>
        <v>0201.02.13.29</v>
      </c>
      <c r="B56" s="4" t="str">
        <f t="shared" si="3"/>
        <v>0201.02.13</v>
      </c>
      <c r="C56" s="5" t="s">
        <v>629</v>
      </c>
      <c r="D56" s="6" t="s">
        <v>14</v>
      </c>
      <c r="E56" s="6" t="s">
        <v>15</v>
      </c>
      <c r="F56" s="6" t="s">
        <v>25</v>
      </c>
      <c r="G56" s="6" t="s">
        <v>26</v>
      </c>
      <c r="H56" s="6" t="s">
        <v>40</v>
      </c>
      <c r="I56" s="6" t="s">
        <v>686</v>
      </c>
      <c r="J56" s="6">
        <v>3456</v>
      </c>
      <c r="K56" s="6" t="s">
        <v>980</v>
      </c>
      <c r="L56" s="6">
        <f t="shared" si="4"/>
        <v>29</v>
      </c>
      <c r="M56" s="7">
        <v>3255590</v>
      </c>
      <c r="N56" s="7">
        <v>100000</v>
      </c>
      <c r="O56" s="8" t="s">
        <v>981</v>
      </c>
      <c r="P56" s="6" t="s">
        <v>897</v>
      </c>
      <c r="Q56" s="6"/>
      <c r="R56" s="6"/>
      <c r="S56" s="6"/>
      <c r="T56" s="6" t="s">
        <v>634</v>
      </c>
      <c r="U56" s="6" t="s">
        <v>635</v>
      </c>
      <c r="V56" s="6" t="s">
        <v>690</v>
      </c>
      <c r="W56" s="7">
        <v>3</v>
      </c>
      <c r="X56" s="6" t="s">
        <v>982</v>
      </c>
      <c r="Y56" s="13">
        <v>908281785</v>
      </c>
      <c r="Z56" s="13">
        <v>205495636</v>
      </c>
      <c r="AA56" s="10" t="s">
        <v>264</v>
      </c>
      <c r="AB56"/>
      <c r="AC56"/>
      <c r="AE56" s="4" t="s">
        <v>4480</v>
      </c>
      <c r="AF56" s="4" t="str">
        <f t="shared" si="1"/>
        <v>0202.01.13</v>
      </c>
      <c r="AG56" s="4" t="s">
        <v>36</v>
      </c>
      <c r="AH56" s="4" t="s">
        <v>370</v>
      </c>
      <c r="AI56" s="4" t="s">
        <v>7</v>
      </c>
      <c r="AJ56" s="4" t="s">
        <v>369</v>
      </c>
      <c r="AK56" s="4" t="s">
        <v>40</v>
      </c>
      <c r="AL56" s="4" t="s">
        <v>4475</v>
      </c>
      <c r="AM56" s="4" t="s">
        <v>311</v>
      </c>
      <c r="AN56" s="4" t="s">
        <v>4480</v>
      </c>
      <c r="AO56" s="13">
        <v>189805579</v>
      </c>
      <c r="AP56" s="13">
        <v>18444190</v>
      </c>
      <c r="AQ56" s="4" t="s">
        <v>314</v>
      </c>
    </row>
    <row r="57" spans="1:43" x14ac:dyDescent="0.25">
      <c r="A57" s="4" t="str">
        <f t="shared" si="2"/>
        <v>0201.02.13.30</v>
      </c>
      <c r="B57" s="4" t="str">
        <f t="shared" si="3"/>
        <v>0201.02.13</v>
      </c>
      <c r="C57" s="5" t="s">
        <v>629</v>
      </c>
      <c r="D57" s="6" t="s">
        <v>14</v>
      </c>
      <c r="E57" s="6" t="s">
        <v>15</v>
      </c>
      <c r="F57" s="6" t="s">
        <v>25</v>
      </c>
      <c r="G57" s="6" t="s">
        <v>26</v>
      </c>
      <c r="H57" s="6" t="s">
        <v>40</v>
      </c>
      <c r="I57" s="6" t="s">
        <v>686</v>
      </c>
      <c r="J57" s="6">
        <v>3460</v>
      </c>
      <c r="K57" s="6" t="s">
        <v>732</v>
      </c>
      <c r="L57" s="6">
        <f t="shared" si="4"/>
        <v>30</v>
      </c>
      <c r="M57" s="7">
        <v>1085300</v>
      </c>
      <c r="N57" s="7">
        <v>80</v>
      </c>
      <c r="O57" s="8" t="s">
        <v>733</v>
      </c>
      <c r="P57" s="6" t="s">
        <v>734</v>
      </c>
      <c r="Q57" s="6"/>
      <c r="R57" s="6"/>
      <c r="S57" s="6"/>
      <c r="T57" s="6" t="s">
        <v>634</v>
      </c>
      <c r="U57" s="6" t="s">
        <v>635</v>
      </c>
      <c r="V57" s="6" t="s">
        <v>690</v>
      </c>
      <c r="W57" s="7">
        <v>2</v>
      </c>
      <c r="X57" s="6" t="s">
        <v>735</v>
      </c>
      <c r="Y57" s="13">
        <v>908281785</v>
      </c>
      <c r="Z57" s="13">
        <v>205495636</v>
      </c>
      <c r="AA57" s="10" t="s">
        <v>267</v>
      </c>
      <c r="AB57"/>
      <c r="AC57"/>
      <c r="AE57" s="4" t="s">
        <v>4481</v>
      </c>
      <c r="AF57" s="4" t="str">
        <f t="shared" si="1"/>
        <v>0202.01.13</v>
      </c>
      <c r="AG57" s="4" t="s">
        <v>36</v>
      </c>
      <c r="AH57" s="4" t="s">
        <v>370</v>
      </c>
      <c r="AI57" s="4" t="s">
        <v>7</v>
      </c>
      <c r="AJ57" s="4" t="s">
        <v>369</v>
      </c>
      <c r="AK57" s="4" t="s">
        <v>40</v>
      </c>
      <c r="AL57" s="4" t="s">
        <v>4475</v>
      </c>
      <c r="AM57" s="4" t="s">
        <v>350</v>
      </c>
      <c r="AN57" s="4" t="s">
        <v>4481</v>
      </c>
      <c r="AO57" s="13">
        <v>189805579</v>
      </c>
      <c r="AP57" s="13">
        <v>13343536</v>
      </c>
      <c r="AQ57" s="4" t="s">
        <v>438</v>
      </c>
    </row>
    <row r="58" spans="1:43" x14ac:dyDescent="0.25">
      <c r="A58" s="4" t="str">
        <f t="shared" si="2"/>
        <v>0201.02.13.31</v>
      </c>
      <c r="B58" s="4" t="str">
        <f t="shared" si="3"/>
        <v>0201.02.13</v>
      </c>
      <c r="C58" s="9" t="s">
        <v>629</v>
      </c>
      <c r="D58" s="10" t="s">
        <v>14</v>
      </c>
      <c r="E58" s="10" t="s">
        <v>15</v>
      </c>
      <c r="F58" s="10" t="s">
        <v>25</v>
      </c>
      <c r="G58" s="10" t="s">
        <v>26</v>
      </c>
      <c r="H58" s="10" t="s">
        <v>40</v>
      </c>
      <c r="I58" s="10" t="s">
        <v>686</v>
      </c>
      <c r="J58" s="10">
        <v>3463</v>
      </c>
      <c r="K58" s="10" t="s">
        <v>983</v>
      </c>
      <c r="L58" s="6">
        <f t="shared" si="4"/>
        <v>31</v>
      </c>
      <c r="M58" s="11">
        <v>760000</v>
      </c>
      <c r="N58" s="11">
        <v>4000</v>
      </c>
      <c r="O58" s="12" t="s">
        <v>984</v>
      </c>
      <c r="P58" s="10" t="s">
        <v>734</v>
      </c>
      <c r="Q58" s="10"/>
      <c r="R58" s="10"/>
      <c r="S58" s="10"/>
      <c r="T58" s="10" t="s">
        <v>634</v>
      </c>
      <c r="U58" s="10" t="s">
        <v>635</v>
      </c>
      <c r="V58" s="10" t="s">
        <v>690</v>
      </c>
      <c r="W58" s="11">
        <v>3</v>
      </c>
      <c r="X58" s="10" t="s">
        <v>985</v>
      </c>
      <c r="Y58" s="13">
        <v>908281785</v>
      </c>
      <c r="Z58" s="13">
        <v>205495636</v>
      </c>
      <c r="AA58" s="6" t="s">
        <v>270</v>
      </c>
      <c r="AB58"/>
      <c r="AC58"/>
      <c r="AE58" s="4" t="s">
        <v>4482</v>
      </c>
      <c r="AF58" s="4" t="str">
        <f t="shared" si="1"/>
        <v>0202.01.13</v>
      </c>
      <c r="AG58" s="4" t="s">
        <v>36</v>
      </c>
      <c r="AH58" s="4" t="s">
        <v>370</v>
      </c>
      <c r="AI58" s="4" t="s">
        <v>7</v>
      </c>
      <c r="AJ58" s="4" t="s">
        <v>369</v>
      </c>
      <c r="AK58" s="4" t="s">
        <v>40</v>
      </c>
      <c r="AL58" s="4" t="s">
        <v>4475</v>
      </c>
      <c r="AM58" s="4" t="s">
        <v>313</v>
      </c>
      <c r="AN58" s="4" t="s">
        <v>4482</v>
      </c>
      <c r="AO58" s="13">
        <v>189805579</v>
      </c>
      <c r="AP58" s="13">
        <v>11620619</v>
      </c>
      <c r="AQ58" s="4" t="s">
        <v>557</v>
      </c>
    </row>
    <row r="59" spans="1:43" x14ac:dyDescent="0.25">
      <c r="A59" s="4" t="str">
        <f t="shared" si="2"/>
        <v>0201.02.13.32</v>
      </c>
      <c r="B59" s="4" t="str">
        <f t="shared" si="3"/>
        <v>0201.02.13</v>
      </c>
      <c r="C59" s="5" t="s">
        <v>629</v>
      </c>
      <c r="D59" s="6" t="s">
        <v>14</v>
      </c>
      <c r="E59" s="6" t="s">
        <v>15</v>
      </c>
      <c r="F59" s="6" t="s">
        <v>25</v>
      </c>
      <c r="G59" s="6" t="s">
        <v>26</v>
      </c>
      <c r="H59" s="6" t="s">
        <v>40</v>
      </c>
      <c r="I59" s="6" t="s">
        <v>686</v>
      </c>
      <c r="J59" s="6">
        <v>3464</v>
      </c>
      <c r="K59" s="6" t="s">
        <v>918</v>
      </c>
      <c r="L59" s="6">
        <f t="shared" si="4"/>
        <v>32</v>
      </c>
      <c r="M59" s="7">
        <v>520944</v>
      </c>
      <c r="N59" s="7">
        <v>8</v>
      </c>
      <c r="O59" s="8" t="s">
        <v>919</v>
      </c>
      <c r="P59" s="6" t="s">
        <v>897</v>
      </c>
      <c r="Q59" s="6"/>
      <c r="R59" s="6"/>
      <c r="S59" s="6"/>
      <c r="T59" s="6" t="s">
        <v>634</v>
      </c>
      <c r="U59" s="6" t="s">
        <v>635</v>
      </c>
      <c r="V59" s="6" t="s">
        <v>690</v>
      </c>
      <c r="W59" s="7">
        <v>3</v>
      </c>
      <c r="X59" s="6" t="s">
        <v>921</v>
      </c>
      <c r="Y59" s="13">
        <v>908281785</v>
      </c>
      <c r="Z59" s="13">
        <v>205495636</v>
      </c>
      <c r="AA59" s="6" t="s">
        <v>274</v>
      </c>
      <c r="AB59"/>
      <c r="AC59"/>
      <c r="AE59" s="4" t="s">
        <v>369</v>
      </c>
      <c r="AF59" s="4" t="str">
        <f t="shared" si="1"/>
        <v>0202.01.14</v>
      </c>
      <c r="AG59" s="4" t="s">
        <v>36</v>
      </c>
      <c r="AH59" s="4" t="s">
        <v>370</v>
      </c>
      <c r="AI59" s="4" t="s">
        <v>7</v>
      </c>
      <c r="AJ59" s="4" t="s">
        <v>369</v>
      </c>
      <c r="AK59" s="4" t="s">
        <v>41</v>
      </c>
      <c r="AL59" s="4" t="s">
        <v>1026</v>
      </c>
      <c r="AM59" s="4" t="s">
        <v>296</v>
      </c>
      <c r="AN59" s="4" t="s">
        <v>369</v>
      </c>
      <c r="AO59" s="13">
        <v>163378100</v>
      </c>
      <c r="AP59" s="13">
        <v>18487431680</v>
      </c>
      <c r="AQ59" s="4" t="s">
        <v>358</v>
      </c>
    </row>
    <row r="60" spans="1:43" x14ac:dyDescent="0.25">
      <c r="A60" s="4" t="str">
        <f t="shared" si="2"/>
        <v>0201.02.13.33</v>
      </c>
      <c r="B60" s="4" t="str">
        <f t="shared" si="3"/>
        <v>0201.02.13</v>
      </c>
      <c r="C60" s="9" t="s">
        <v>629</v>
      </c>
      <c r="D60" s="10" t="s">
        <v>14</v>
      </c>
      <c r="E60" s="10" t="s">
        <v>15</v>
      </c>
      <c r="F60" s="10" t="s">
        <v>25</v>
      </c>
      <c r="G60" s="10" t="s">
        <v>26</v>
      </c>
      <c r="H60" s="10" t="s">
        <v>40</v>
      </c>
      <c r="I60" s="10" t="s">
        <v>686</v>
      </c>
      <c r="J60" s="10">
        <v>3471</v>
      </c>
      <c r="K60" s="10" t="s">
        <v>922</v>
      </c>
      <c r="L60" s="6">
        <f t="shared" si="4"/>
        <v>33</v>
      </c>
      <c r="M60" s="11">
        <v>987623</v>
      </c>
      <c r="N60" s="11">
        <v>7</v>
      </c>
      <c r="O60" s="12" t="s">
        <v>923</v>
      </c>
      <c r="P60" s="10" t="s">
        <v>734</v>
      </c>
      <c r="Q60" s="10"/>
      <c r="R60" s="10"/>
      <c r="S60" s="10"/>
      <c r="T60" s="10" t="s">
        <v>634</v>
      </c>
      <c r="U60" s="10" t="s">
        <v>635</v>
      </c>
      <c r="V60" s="10" t="s">
        <v>690</v>
      </c>
      <c r="W60" s="11">
        <v>4</v>
      </c>
      <c r="X60" s="10" t="s">
        <v>924</v>
      </c>
      <c r="Y60" s="13">
        <v>908281785</v>
      </c>
      <c r="Z60" s="13">
        <v>205495636</v>
      </c>
      <c r="AA60" s="6" t="s">
        <v>575</v>
      </c>
      <c r="AB60"/>
      <c r="AC60"/>
      <c r="AE60" s="4" t="s">
        <v>4483</v>
      </c>
      <c r="AF60" s="4" t="str">
        <f t="shared" si="1"/>
        <v>0202.01.14</v>
      </c>
      <c r="AG60" s="4" t="s">
        <v>36</v>
      </c>
      <c r="AH60" s="4" t="s">
        <v>370</v>
      </c>
      <c r="AI60" s="4" t="s">
        <v>7</v>
      </c>
      <c r="AJ60" s="4" t="s">
        <v>369</v>
      </c>
      <c r="AK60" s="4" t="s">
        <v>41</v>
      </c>
      <c r="AL60" s="4" t="s">
        <v>1026</v>
      </c>
      <c r="AM60" s="4" t="s">
        <v>346</v>
      </c>
      <c r="AN60" s="4" t="s">
        <v>4483</v>
      </c>
      <c r="AO60" s="13">
        <v>163378100</v>
      </c>
      <c r="AP60" s="13">
        <v>66705840</v>
      </c>
      <c r="AQ60" s="4" t="s">
        <v>474</v>
      </c>
    </row>
    <row r="61" spans="1:43" x14ac:dyDescent="0.25">
      <c r="A61" s="4" t="str">
        <f t="shared" si="2"/>
        <v>0201.02.13.34</v>
      </c>
      <c r="B61" s="4" t="str">
        <f t="shared" si="3"/>
        <v>0201.02.13</v>
      </c>
      <c r="C61" s="5" t="s">
        <v>629</v>
      </c>
      <c r="D61" s="6" t="s">
        <v>14</v>
      </c>
      <c r="E61" s="6" t="s">
        <v>15</v>
      </c>
      <c r="F61" s="6" t="s">
        <v>25</v>
      </c>
      <c r="G61" s="6" t="s">
        <v>26</v>
      </c>
      <c r="H61" s="6" t="s">
        <v>40</v>
      </c>
      <c r="I61" s="6" t="s">
        <v>686</v>
      </c>
      <c r="J61" s="6">
        <v>3472</v>
      </c>
      <c r="K61" s="6" t="s">
        <v>925</v>
      </c>
      <c r="L61" s="6">
        <f t="shared" si="4"/>
        <v>34</v>
      </c>
      <c r="M61" s="7">
        <v>477532</v>
      </c>
      <c r="N61" s="7">
        <v>2000</v>
      </c>
      <c r="O61" s="8" t="s">
        <v>923</v>
      </c>
      <c r="P61" s="6" t="s">
        <v>734</v>
      </c>
      <c r="Q61" s="6"/>
      <c r="R61" s="6"/>
      <c r="S61" s="6"/>
      <c r="T61" s="6" t="s">
        <v>634</v>
      </c>
      <c r="U61" s="6" t="s">
        <v>635</v>
      </c>
      <c r="V61" s="6" t="s">
        <v>690</v>
      </c>
      <c r="W61" s="7">
        <v>2</v>
      </c>
      <c r="X61" s="6" t="s">
        <v>926</v>
      </c>
      <c r="Y61" s="13">
        <v>908281785</v>
      </c>
      <c r="Z61" s="13">
        <v>205495636</v>
      </c>
      <c r="AA61" s="10" t="s">
        <v>277</v>
      </c>
      <c r="AB61"/>
      <c r="AC61"/>
      <c r="AE61" s="4" t="s">
        <v>369</v>
      </c>
      <c r="AF61" s="4" t="str">
        <f t="shared" si="1"/>
        <v>0202.01.98</v>
      </c>
      <c r="AG61" s="4" t="s">
        <v>36</v>
      </c>
      <c r="AH61" s="4" t="s">
        <v>370</v>
      </c>
      <c r="AI61" s="4" t="s">
        <v>7</v>
      </c>
      <c r="AJ61" s="4" t="s">
        <v>369</v>
      </c>
      <c r="AK61" s="4" t="s">
        <v>27</v>
      </c>
      <c r="AL61" s="4" t="s">
        <v>4458</v>
      </c>
      <c r="AM61" s="4" t="s">
        <v>296</v>
      </c>
      <c r="AN61" s="4" t="s">
        <v>369</v>
      </c>
      <c r="AO61" s="13">
        <v>6538223281</v>
      </c>
      <c r="AP61" s="13">
        <v>18487431680</v>
      </c>
      <c r="AQ61" s="4" t="s">
        <v>564</v>
      </c>
    </row>
    <row r="62" spans="1:43" x14ac:dyDescent="0.25">
      <c r="A62" s="4" t="str">
        <f t="shared" si="2"/>
        <v>0201.02.13.35</v>
      </c>
      <c r="B62" s="4" t="str">
        <f t="shared" si="3"/>
        <v>0201.02.13</v>
      </c>
      <c r="C62" s="9" t="s">
        <v>629</v>
      </c>
      <c r="D62" s="10" t="s">
        <v>14</v>
      </c>
      <c r="E62" s="10" t="s">
        <v>15</v>
      </c>
      <c r="F62" s="10" t="s">
        <v>25</v>
      </c>
      <c r="G62" s="10" t="s">
        <v>26</v>
      </c>
      <c r="H62" s="10" t="s">
        <v>40</v>
      </c>
      <c r="I62" s="10" t="s">
        <v>686</v>
      </c>
      <c r="J62" s="10">
        <v>3473</v>
      </c>
      <c r="K62" s="10" t="s">
        <v>927</v>
      </c>
      <c r="L62" s="6">
        <f t="shared" si="4"/>
        <v>35</v>
      </c>
      <c r="M62" s="11">
        <v>390708</v>
      </c>
      <c r="N62" s="11">
        <v>2000</v>
      </c>
      <c r="O62" s="12" t="s">
        <v>923</v>
      </c>
      <c r="P62" s="10" t="s">
        <v>734</v>
      </c>
      <c r="Q62" s="10"/>
      <c r="R62" s="10"/>
      <c r="S62" s="10"/>
      <c r="T62" s="10" t="s">
        <v>634</v>
      </c>
      <c r="U62" s="10" t="s">
        <v>635</v>
      </c>
      <c r="V62" s="10" t="s">
        <v>690</v>
      </c>
      <c r="W62" s="11">
        <v>2</v>
      </c>
      <c r="X62" s="10" t="s">
        <v>928</v>
      </c>
      <c r="Y62" s="13">
        <v>908281785</v>
      </c>
      <c r="Z62" s="13">
        <v>205495636</v>
      </c>
      <c r="AA62" s="10" t="s">
        <v>580</v>
      </c>
      <c r="AB62"/>
      <c r="AC62"/>
      <c r="AE62" s="4" t="s">
        <v>369</v>
      </c>
      <c r="AF62" s="4" t="str">
        <f t="shared" si="1"/>
        <v>0202.01.99</v>
      </c>
      <c r="AG62" s="4" t="s">
        <v>36</v>
      </c>
      <c r="AH62" s="4" t="s">
        <v>370</v>
      </c>
      <c r="AI62" s="4" t="s">
        <v>7</v>
      </c>
      <c r="AJ62" s="4" t="s">
        <v>369</v>
      </c>
      <c r="AK62" s="4" t="s">
        <v>104</v>
      </c>
      <c r="AL62" s="4" t="s">
        <v>4484</v>
      </c>
      <c r="AM62" s="4" t="s">
        <v>296</v>
      </c>
      <c r="AN62" s="4" t="s">
        <v>369</v>
      </c>
      <c r="AO62" s="13">
        <v>17000932313</v>
      </c>
      <c r="AP62" s="13">
        <v>18487431680</v>
      </c>
      <c r="AQ62" s="4" t="s">
        <v>510</v>
      </c>
    </row>
    <row r="63" spans="1:43" x14ac:dyDescent="0.25">
      <c r="A63" s="4" t="str">
        <f t="shared" si="2"/>
        <v>0201.02.13.36</v>
      </c>
      <c r="B63" s="4" t="str">
        <f t="shared" si="3"/>
        <v>0201.02.13</v>
      </c>
      <c r="C63" s="9" t="s">
        <v>629</v>
      </c>
      <c r="D63" s="10" t="s">
        <v>14</v>
      </c>
      <c r="E63" s="10" t="s">
        <v>15</v>
      </c>
      <c r="F63" s="10" t="s">
        <v>25</v>
      </c>
      <c r="G63" s="10" t="s">
        <v>26</v>
      </c>
      <c r="H63" s="10" t="s">
        <v>40</v>
      </c>
      <c r="I63" s="10" t="s">
        <v>686</v>
      </c>
      <c r="J63" s="10">
        <v>3474</v>
      </c>
      <c r="K63" s="10" t="s">
        <v>942</v>
      </c>
      <c r="L63" s="6">
        <f t="shared" si="4"/>
        <v>36</v>
      </c>
      <c r="M63" s="11">
        <v>330000</v>
      </c>
      <c r="N63" s="11">
        <v>2000</v>
      </c>
      <c r="O63" s="12" t="s">
        <v>923</v>
      </c>
      <c r="P63" s="10" t="s">
        <v>734</v>
      </c>
      <c r="Q63" s="10"/>
      <c r="R63" s="10"/>
      <c r="S63" s="10"/>
      <c r="T63" s="10" t="s">
        <v>634</v>
      </c>
      <c r="U63" s="10" t="s">
        <v>635</v>
      </c>
      <c r="V63" s="10" t="s">
        <v>690</v>
      </c>
      <c r="W63" s="11">
        <v>2</v>
      </c>
      <c r="X63" s="10" t="s">
        <v>943</v>
      </c>
      <c r="Y63" s="13">
        <v>908281785</v>
      </c>
      <c r="Z63" s="13">
        <v>205495636</v>
      </c>
      <c r="AA63" s="10" t="s">
        <v>582</v>
      </c>
      <c r="AB63"/>
      <c r="AC63"/>
      <c r="AE63" s="4" t="s">
        <v>372</v>
      </c>
      <c r="AF63" s="4" t="str">
        <f t="shared" si="1"/>
        <v>0202.02.11</v>
      </c>
      <c r="AG63" s="4" t="s">
        <v>36</v>
      </c>
      <c r="AH63" s="4" t="s">
        <v>370</v>
      </c>
      <c r="AI63" s="4" t="s">
        <v>25</v>
      </c>
      <c r="AJ63" s="4" t="s">
        <v>372</v>
      </c>
      <c r="AK63" s="4" t="s">
        <v>10</v>
      </c>
      <c r="AL63" s="4" t="s">
        <v>4485</v>
      </c>
      <c r="AM63" s="4" t="s">
        <v>296</v>
      </c>
      <c r="AN63" s="4" t="s">
        <v>372</v>
      </c>
      <c r="AO63" s="13">
        <v>11337065198</v>
      </c>
      <c r="AP63" s="13">
        <v>11028075695</v>
      </c>
      <c r="AQ63" s="4" t="s">
        <v>4480</v>
      </c>
    </row>
    <row r="64" spans="1:43" x14ac:dyDescent="0.25">
      <c r="A64" s="4" t="str">
        <f t="shared" si="2"/>
        <v>0201.02.13.37</v>
      </c>
      <c r="B64" s="4" t="str">
        <f t="shared" si="3"/>
        <v>0201.02.13</v>
      </c>
      <c r="C64" s="5" t="s">
        <v>629</v>
      </c>
      <c r="D64" s="6" t="s">
        <v>14</v>
      </c>
      <c r="E64" s="6" t="s">
        <v>15</v>
      </c>
      <c r="F64" s="6" t="s">
        <v>25</v>
      </c>
      <c r="G64" s="6" t="s">
        <v>26</v>
      </c>
      <c r="H64" s="6" t="s">
        <v>40</v>
      </c>
      <c r="I64" s="6" t="s">
        <v>686</v>
      </c>
      <c r="J64" s="6">
        <v>3475</v>
      </c>
      <c r="K64" s="6" t="s">
        <v>929</v>
      </c>
      <c r="L64" s="6">
        <f t="shared" si="4"/>
        <v>37</v>
      </c>
      <c r="M64" s="7">
        <v>1128712</v>
      </c>
      <c r="N64" s="7">
        <v>4000</v>
      </c>
      <c r="O64" s="8" t="s">
        <v>923</v>
      </c>
      <c r="P64" s="6" t="s">
        <v>734</v>
      </c>
      <c r="Q64" s="6"/>
      <c r="R64" s="6"/>
      <c r="S64" s="6"/>
      <c r="T64" s="6" t="s">
        <v>634</v>
      </c>
      <c r="U64" s="6" t="s">
        <v>635</v>
      </c>
      <c r="V64" s="6" t="s">
        <v>690</v>
      </c>
      <c r="W64" s="7">
        <v>2</v>
      </c>
      <c r="X64" s="6" t="s">
        <v>930</v>
      </c>
      <c r="Y64" s="13">
        <v>908281785</v>
      </c>
      <c r="Z64" s="13">
        <v>205495636</v>
      </c>
      <c r="AA64" s="10" t="s">
        <v>280</v>
      </c>
      <c r="AB64"/>
      <c r="AC64"/>
      <c r="AE64" s="4" t="s">
        <v>4486</v>
      </c>
      <c r="AF64" s="4" t="str">
        <f t="shared" si="1"/>
        <v>0202.02.11</v>
      </c>
      <c r="AG64" s="4" t="s">
        <v>36</v>
      </c>
      <c r="AH64" s="4" t="s">
        <v>370</v>
      </c>
      <c r="AI64" s="4" t="s">
        <v>25</v>
      </c>
      <c r="AJ64" s="4" t="s">
        <v>372</v>
      </c>
      <c r="AK64" s="4" t="s">
        <v>10</v>
      </c>
      <c r="AL64" s="4" t="s">
        <v>4485</v>
      </c>
      <c r="AM64" s="4" t="s">
        <v>307</v>
      </c>
      <c r="AN64" s="4" t="s">
        <v>4486</v>
      </c>
      <c r="AO64" s="13">
        <v>11337065198</v>
      </c>
      <c r="AP64" s="13">
        <v>318659503</v>
      </c>
      <c r="AQ64" s="4" t="s">
        <v>4481</v>
      </c>
    </row>
    <row r="65" spans="1:43" x14ac:dyDescent="0.25">
      <c r="A65" s="4" t="str">
        <f t="shared" si="2"/>
        <v>0201.02.13.38</v>
      </c>
      <c r="B65" s="4" t="str">
        <f t="shared" si="3"/>
        <v>0201.02.13</v>
      </c>
      <c r="C65" s="9" t="s">
        <v>629</v>
      </c>
      <c r="D65" s="10" t="s">
        <v>14</v>
      </c>
      <c r="E65" s="10" t="s">
        <v>15</v>
      </c>
      <c r="F65" s="10" t="s">
        <v>25</v>
      </c>
      <c r="G65" s="10" t="s">
        <v>26</v>
      </c>
      <c r="H65" s="10" t="s">
        <v>40</v>
      </c>
      <c r="I65" s="10" t="s">
        <v>686</v>
      </c>
      <c r="J65" s="10">
        <v>4890</v>
      </c>
      <c r="K65" s="10" t="s">
        <v>994</v>
      </c>
      <c r="L65" s="6">
        <f t="shared" si="4"/>
        <v>38</v>
      </c>
      <c r="M65" s="11">
        <v>30000000</v>
      </c>
      <c r="N65" s="11">
        <v>25000</v>
      </c>
      <c r="O65" s="12" t="s">
        <v>995</v>
      </c>
      <c r="P65" s="10" t="s">
        <v>996</v>
      </c>
      <c r="Q65" s="10"/>
      <c r="R65" s="10"/>
      <c r="S65" s="10"/>
      <c r="T65" s="10" t="s">
        <v>634</v>
      </c>
      <c r="U65" s="10" t="s">
        <v>635</v>
      </c>
      <c r="V65" s="10" t="s">
        <v>690</v>
      </c>
      <c r="W65" s="11">
        <v>2</v>
      </c>
      <c r="X65" s="10" t="s">
        <v>997</v>
      </c>
      <c r="Y65" s="13">
        <v>908281785</v>
      </c>
      <c r="Z65" s="13">
        <v>205495636</v>
      </c>
      <c r="AA65" s="6" t="s">
        <v>4061</v>
      </c>
      <c r="AB65"/>
      <c r="AC65"/>
      <c r="AE65" s="4" t="s">
        <v>375</v>
      </c>
      <c r="AF65" s="4" t="str">
        <f t="shared" si="1"/>
        <v>0202.02.12</v>
      </c>
      <c r="AG65" s="4" t="s">
        <v>36</v>
      </c>
      <c r="AH65" s="4" t="s">
        <v>370</v>
      </c>
      <c r="AI65" s="4" t="s">
        <v>25</v>
      </c>
      <c r="AJ65" s="4" t="s">
        <v>372</v>
      </c>
      <c r="AK65" s="4" t="s">
        <v>32</v>
      </c>
      <c r="AL65" s="4" t="s">
        <v>4487</v>
      </c>
      <c r="AM65" s="4" t="s">
        <v>309</v>
      </c>
      <c r="AN65" s="4" t="s">
        <v>375</v>
      </c>
      <c r="AO65" s="13">
        <v>861455226</v>
      </c>
      <c r="AP65" s="13">
        <v>861455226</v>
      </c>
      <c r="AQ65" s="4" t="s">
        <v>4482</v>
      </c>
    </row>
    <row r="66" spans="1:43" x14ac:dyDescent="0.25">
      <c r="A66" s="4" t="str">
        <f t="shared" si="2"/>
        <v>0201.02.13.39</v>
      </c>
      <c r="B66" s="4" t="str">
        <f t="shared" si="3"/>
        <v>0201.02.13</v>
      </c>
      <c r="C66" s="5" t="s">
        <v>629</v>
      </c>
      <c r="D66" s="6" t="s">
        <v>14</v>
      </c>
      <c r="E66" s="6" t="s">
        <v>15</v>
      </c>
      <c r="F66" s="6" t="s">
        <v>25</v>
      </c>
      <c r="G66" s="6" t="s">
        <v>26</v>
      </c>
      <c r="H66" s="6" t="s">
        <v>40</v>
      </c>
      <c r="I66" s="6" t="s">
        <v>686</v>
      </c>
      <c r="J66" s="6">
        <v>4893</v>
      </c>
      <c r="K66" s="6" t="s">
        <v>763</v>
      </c>
      <c r="L66" s="6">
        <f t="shared" si="4"/>
        <v>39</v>
      </c>
      <c r="M66" s="7">
        <v>104569714</v>
      </c>
      <c r="N66" s="7">
        <v>40</v>
      </c>
      <c r="O66" s="8" t="s">
        <v>764</v>
      </c>
      <c r="P66" s="6" t="s">
        <v>765</v>
      </c>
      <c r="Q66" s="6"/>
      <c r="R66" s="6"/>
      <c r="S66" s="6"/>
      <c r="T66" s="6" t="s">
        <v>634</v>
      </c>
      <c r="U66" s="6" t="s">
        <v>635</v>
      </c>
      <c r="V66" s="6" t="s">
        <v>690</v>
      </c>
      <c r="W66" s="7">
        <v>2</v>
      </c>
      <c r="X66" s="6" t="s">
        <v>766</v>
      </c>
      <c r="Y66" s="13">
        <v>908281785</v>
      </c>
      <c r="Z66" s="13">
        <v>205495636</v>
      </c>
      <c r="AA66" s="10" t="s">
        <v>283</v>
      </c>
      <c r="AB66"/>
      <c r="AC66"/>
      <c r="AE66" s="4" t="s">
        <v>373</v>
      </c>
      <c r="AF66" s="4" t="str">
        <f t="shared" si="1"/>
        <v>0202.02.13</v>
      </c>
      <c r="AG66" s="4" t="s">
        <v>36</v>
      </c>
      <c r="AH66" s="4" t="s">
        <v>370</v>
      </c>
      <c r="AI66" s="4" t="s">
        <v>25</v>
      </c>
      <c r="AJ66" s="4" t="s">
        <v>372</v>
      </c>
      <c r="AK66" s="4" t="s">
        <v>40</v>
      </c>
      <c r="AL66" s="4" t="s">
        <v>4488</v>
      </c>
      <c r="AM66" s="4" t="s">
        <v>298</v>
      </c>
      <c r="AN66" s="4" t="s">
        <v>373</v>
      </c>
      <c r="AO66" s="13">
        <v>346084505</v>
      </c>
      <c r="AP66" s="13">
        <v>264150748</v>
      </c>
      <c r="AQ66" s="4" t="s">
        <v>4477</v>
      </c>
    </row>
    <row r="67" spans="1:43" x14ac:dyDescent="0.25">
      <c r="A67" s="4" t="str">
        <f t="shared" si="2"/>
        <v>0201.02.13.40</v>
      </c>
      <c r="B67" s="4" t="str">
        <f t="shared" si="3"/>
        <v>0201.02.13</v>
      </c>
      <c r="C67" s="5" t="s">
        <v>629</v>
      </c>
      <c r="D67" s="6" t="s">
        <v>14</v>
      </c>
      <c r="E67" s="6" t="s">
        <v>15</v>
      </c>
      <c r="F67" s="6" t="s">
        <v>25</v>
      </c>
      <c r="G67" s="6" t="s">
        <v>26</v>
      </c>
      <c r="H67" s="6" t="s">
        <v>40</v>
      </c>
      <c r="I67" s="6" t="s">
        <v>686</v>
      </c>
      <c r="J67" s="6">
        <v>4894</v>
      </c>
      <c r="K67" s="6" t="s">
        <v>687</v>
      </c>
      <c r="L67" s="6">
        <f t="shared" si="4"/>
        <v>40</v>
      </c>
      <c r="M67" s="7">
        <v>30000000</v>
      </c>
      <c r="N67" s="7">
        <v>25000</v>
      </c>
      <c r="O67" s="8" t="s">
        <v>688</v>
      </c>
      <c r="P67" s="6" t="s">
        <v>689</v>
      </c>
      <c r="Q67" s="6"/>
      <c r="R67" s="6"/>
      <c r="S67" s="6"/>
      <c r="T67" s="6" t="s">
        <v>634</v>
      </c>
      <c r="U67" s="6" t="s">
        <v>635</v>
      </c>
      <c r="V67" s="6" t="s">
        <v>690</v>
      </c>
      <c r="W67" s="7">
        <v>2</v>
      </c>
      <c r="X67" s="6" t="s">
        <v>691</v>
      </c>
      <c r="Y67" s="13">
        <v>908281785</v>
      </c>
      <c r="Z67" s="13">
        <v>205495636</v>
      </c>
      <c r="AA67" s="10" t="s">
        <v>4101</v>
      </c>
      <c r="AB67"/>
      <c r="AC67"/>
      <c r="AE67" s="4" t="s">
        <v>374</v>
      </c>
      <c r="AF67" s="4" t="str">
        <f t="shared" ref="AF67:AF130" si="5">AG67&amp;"."&amp;AI67&amp;"."&amp;AK67</f>
        <v>0202.02.13</v>
      </c>
      <c r="AG67" s="4" t="s">
        <v>36</v>
      </c>
      <c r="AH67" s="4" t="s">
        <v>370</v>
      </c>
      <c r="AI67" s="4" t="s">
        <v>25</v>
      </c>
      <c r="AJ67" s="4" t="s">
        <v>372</v>
      </c>
      <c r="AK67" s="4" t="s">
        <v>40</v>
      </c>
      <c r="AL67" s="4" t="s">
        <v>4488</v>
      </c>
      <c r="AM67" s="4" t="s">
        <v>346</v>
      </c>
      <c r="AN67" s="4" t="s">
        <v>374</v>
      </c>
      <c r="AO67" s="13">
        <v>346084505</v>
      </c>
      <c r="AP67" s="13">
        <v>37532693</v>
      </c>
      <c r="AQ67" s="4" t="s">
        <v>4476</v>
      </c>
    </row>
    <row r="68" spans="1:43" x14ac:dyDescent="0.25">
      <c r="A68" s="4" t="str">
        <f t="shared" ref="A68:A131" si="6">D68&amp;"."&amp;F68&amp;"."&amp;H68&amp;"."&amp;L68</f>
        <v>0201.02.13.41</v>
      </c>
      <c r="B68" s="4" t="str">
        <f t="shared" ref="B68:B131" si="7">D68&amp;"."&amp;F68&amp;"."&amp;H68</f>
        <v>0201.02.13</v>
      </c>
      <c r="C68" s="9" t="s">
        <v>629</v>
      </c>
      <c r="D68" s="10" t="s">
        <v>14</v>
      </c>
      <c r="E68" s="10" t="s">
        <v>15</v>
      </c>
      <c r="F68" s="10" t="s">
        <v>25</v>
      </c>
      <c r="G68" s="10" t="s">
        <v>26</v>
      </c>
      <c r="H68" s="10" t="s">
        <v>40</v>
      </c>
      <c r="I68" s="10" t="s">
        <v>686</v>
      </c>
      <c r="J68" s="10">
        <v>4895</v>
      </c>
      <c r="K68" s="10" t="s">
        <v>692</v>
      </c>
      <c r="L68" s="6">
        <f t="shared" si="4"/>
        <v>41</v>
      </c>
      <c r="M68" s="11">
        <v>15441250</v>
      </c>
      <c r="N68" s="11">
        <v>7500</v>
      </c>
      <c r="O68" s="12" t="s">
        <v>693</v>
      </c>
      <c r="P68" s="10" t="s">
        <v>694</v>
      </c>
      <c r="Q68" s="10"/>
      <c r="R68" s="10"/>
      <c r="S68" s="10"/>
      <c r="T68" s="10" t="s">
        <v>634</v>
      </c>
      <c r="U68" s="10" t="s">
        <v>635</v>
      </c>
      <c r="V68" s="10" t="s">
        <v>690</v>
      </c>
      <c r="W68" s="11">
        <v>2</v>
      </c>
      <c r="X68" s="10" t="s">
        <v>695</v>
      </c>
      <c r="Y68" s="13">
        <v>908281785</v>
      </c>
      <c r="Z68" s="13">
        <v>205495636</v>
      </c>
      <c r="AA68" s="10" t="s">
        <v>4128</v>
      </c>
      <c r="AB68"/>
      <c r="AC68"/>
      <c r="AE68" s="4" t="s">
        <v>381</v>
      </c>
      <c r="AF68" s="4" t="str">
        <f t="shared" si="5"/>
        <v>0202.02.13</v>
      </c>
      <c r="AG68" s="4" t="s">
        <v>36</v>
      </c>
      <c r="AH68" s="4" t="s">
        <v>370</v>
      </c>
      <c r="AI68" s="4" t="s">
        <v>25</v>
      </c>
      <c r="AJ68" s="4" t="s">
        <v>372</v>
      </c>
      <c r="AK68" s="4" t="s">
        <v>40</v>
      </c>
      <c r="AL68" s="4" t="s">
        <v>4488</v>
      </c>
      <c r="AM68" s="4" t="s">
        <v>315</v>
      </c>
      <c r="AN68" s="4" t="s">
        <v>381</v>
      </c>
      <c r="AO68" s="13">
        <v>346084505</v>
      </c>
      <c r="AP68" s="13">
        <v>23995683</v>
      </c>
      <c r="AQ68" s="4" t="s">
        <v>4479</v>
      </c>
    </row>
    <row r="69" spans="1:43" x14ac:dyDescent="0.25">
      <c r="A69" s="4" t="str">
        <f t="shared" si="6"/>
        <v>0201.02.14.1</v>
      </c>
      <c r="B69" s="4" t="str">
        <f t="shared" si="7"/>
        <v>0201.02.14</v>
      </c>
      <c r="C69" s="9" t="s">
        <v>629</v>
      </c>
      <c r="D69" s="10" t="s">
        <v>14</v>
      </c>
      <c r="E69" s="10" t="s">
        <v>15</v>
      </c>
      <c r="F69" s="10" t="s">
        <v>25</v>
      </c>
      <c r="G69" s="10" t="s">
        <v>26</v>
      </c>
      <c r="H69" s="10" t="s">
        <v>41</v>
      </c>
      <c r="I69" s="10" t="s">
        <v>770</v>
      </c>
      <c r="J69" s="10">
        <v>2863</v>
      </c>
      <c r="K69" s="10" t="s">
        <v>784</v>
      </c>
      <c r="L69" s="6">
        <f t="shared" ref="L69:L132" si="8">IF(I69=I68,L68+1,1)</f>
        <v>1</v>
      </c>
      <c r="M69" s="11">
        <v>116564660.23999999</v>
      </c>
      <c r="N69" s="11">
        <v>130000</v>
      </c>
      <c r="O69" s="12" t="s">
        <v>785</v>
      </c>
      <c r="P69" s="10" t="s">
        <v>786</v>
      </c>
      <c r="Q69" s="10"/>
      <c r="R69" s="10"/>
      <c r="S69" s="10"/>
      <c r="T69" s="10" t="s">
        <v>634</v>
      </c>
      <c r="U69" s="10" t="s">
        <v>635</v>
      </c>
      <c r="V69" s="10" t="s">
        <v>774</v>
      </c>
      <c r="W69" s="11">
        <v>2</v>
      </c>
      <c r="X69" s="10" t="s">
        <v>788</v>
      </c>
      <c r="Y69" s="13">
        <v>3396369082</v>
      </c>
      <c r="Z69" s="13">
        <v>2722151301</v>
      </c>
      <c r="AA69" s="10" t="s">
        <v>4140</v>
      </c>
      <c r="AB69"/>
      <c r="AC69"/>
      <c r="AE69" s="4" t="s">
        <v>382</v>
      </c>
      <c r="AF69" s="4" t="str">
        <f t="shared" si="5"/>
        <v>0202.02.13</v>
      </c>
      <c r="AG69" s="4" t="s">
        <v>36</v>
      </c>
      <c r="AH69" s="4" t="s">
        <v>370</v>
      </c>
      <c r="AI69" s="4" t="s">
        <v>25</v>
      </c>
      <c r="AJ69" s="4" t="s">
        <v>372</v>
      </c>
      <c r="AK69" s="4" t="s">
        <v>40</v>
      </c>
      <c r="AL69" s="4" t="s">
        <v>4488</v>
      </c>
      <c r="AM69" s="4" t="s">
        <v>354</v>
      </c>
      <c r="AN69" s="4" t="s">
        <v>382</v>
      </c>
      <c r="AO69" s="13">
        <v>346084505</v>
      </c>
      <c r="AP69" s="13">
        <v>20405381</v>
      </c>
      <c r="AQ69" s="4" t="s">
        <v>4478</v>
      </c>
    </row>
    <row r="70" spans="1:43" x14ac:dyDescent="0.25">
      <c r="A70" s="4" t="str">
        <f t="shared" si="6"/>
        <v>0201.02.14.2</v>
      </c>
      <c r="B70" s="4" t="str">
        <f t="shared" si="7"/>
        <v>0201.02.14</v>
      </c>
      <c r="C70" s="9" t="s">
        <v>629</v>
      </c>
      <c r="D70" s="10" t="s">
        <v>14</v>
      </c>
      <c r="E70" s="10" t="s">
        <v>15</v>
      </c>
      <c r="F70" s="10" t="s">
        <v>25</v>
      </c>
      <c r="G70" s="10" t="s">
        <v>26</v>
      </c>
      <c r="H70" s="10" t="s">
        <v>41</v>
      </c>
      <c r="I70" s="10" t="s">
        <v>770</v>
      </c>
      <c r="J70" s="10">
        <v>2890</v>
      </c>
      <c r="K70" s="10" t="s">
        <v>800</v>
      </c>
      <c r="L70" s="6">
        <f t="shared" si="8"/>
        <v>2</v>
      </c>
      <c r="M70" s="11">
        <v>603701243.34000003</v>
      </c>
      <c r="N70" s="11">
        <v>7641788</v>
      </c>
      <c r="O70" s="12" t="s">
        <v>801</v>
      </c>
      <c r="P70" s="10" t="s">
        <v>802</v>
      </c>
      <c r="Q70" s="10"/>
      <c r="R70" s="10"/>
      <c r="S70" s="10"/>
      <c r="T70" s="10" t="s">
        <v>634</v>
      </c>
      <c r="U70" s="10" t="s">
        <v>635</v>
      </c>
      <c r="V70" s="10" t="s">
        <v>774</v>
      </c>
      <c r="W70" s="11">
        <v>2</v>
      </c>
      <c r="X70" s="10" t="s">
        <v>803</v>
      </c>
      <c r="Y70" s="13">
        <v>3396369082</v>
      </c>
      <c r="Z70" s="13">
        <v>2722151301</v>
      </c>
      <c r="AA70" s="6" t="s">
        <v>4183</v>
      </c>
      <c r="AB70"/>
      <c r="AC70"/>
      <c r="AE70" s="4" t="s">
        <v>376</v>
      </c>
      <c r="AF70" s="4" t="str">
        <f t="shared" si="5"/>
        <v>0202.02.14</v>
      </c>
      <c r="AG70" s="4" t="s">
        <v>36</v>
      </c>
      <c r="AH70" s="4" t="s">
        <v>370</v>
      </c>
      <c r="AI70" s="4" t="s">
        <v>25</v>
      </c>
      <c r="AJ70" s="4" t="s">
        <v>372</v>
      </c>
      <c r="AK70" s="4" t="s">
        <v>41</v>
      </c>
      <c r="AL70" s="4" t="s">
        <v>4489</v>
      </c>
      <c r="AM70" s="4" t="s">
        <v>377</v>
      </c>
      <c r="AN70" s="4" t="s">
        <v>376</v>
      </c>
      <c r="AO70" s="13">
        <v>520324460</v>
      </c>
      <c r="AP70" s="13">
        <v>140473132</v>
      </c>
      <c r="AQ70" s="4" t="s">
        <v>4493</v>
      </c>
    </row>
    <row r="71" spans="1:43" x14ac:dyDescent="0.25">
      <c r="A71" s="4" t="str">
        <f t="shared" si="6"/>
        <v>0201.02.14.3</v>
      </c>
      <c r="B71" s="4" t="str">
        <f t="shared" si="7"/>
        <v>0201.02.14</v>
      </c>
      <c r="C71" s="9" t="s">
        <v>629</v>
      </c>
      <c r="D71" s="10" t="s">
        <v>14</v>
      </c>
      <c r="E71" s="10" t="s">
        <v>15</v>
      </c>
      <c r="F71" s="10" t="s">
        <v>25</v>
      </c>
      <c r="G71" s="10" t="s">
        <v>26</v>
      </c>
      <c r="H71" s="10" t="s">
        <v>41</v>
      </c>
      <c r="I71" s="10" t="s">
        <v>770</v>
      </c>
      <c r="J71" s="10">
        <v>2892</v>
      </c>
      <c r="K71" s="10" t="s">
        <v>828</v>
      </c>
      <c r="L71" s="6">
        <f t="shared" si="8"/>
        <v>3</v>
      </c>
      <c r="M71" s="11">
        <v>195794997.84</v>
      </c>
      <c r="N71" s="11">
        <v>2478418</v>
      </c>
      <c r="O71" s="12" t="s">
        <v>801</v>
      </c>
      <c r="P71" s="10" t="s">
        <v>802</v>
      </c>
      <c r="Q71" s="10"/>
      <c r="R71" s="10"/>
      <c r="S71" s="10"/>
      <c r="T71" s="10" t="s">
        <v>634</v>
      </c>
      <c r="U71" s="10" t="s">
        <v>635</v>
      </c>
      <c r="V71" s="10" t="s">
        <v>774</v>
      </c>
      <c r="W71" s="11">
        <v>2</v>
      </c>
      <c r="X71" s="10" t="s">
        <v>829</v>
      </c>
      <c r="Y71" s="13">
        <v>3396369082</v>
      </c>
      <c r="Z71" s="13">
        <v>2722151301</v>
      </c>
      <c r="AA71" s="6" t="s">
        <v>4197</v>
      </c>
      <c r="AB71"/>
      <c r="AC71"/>
      <c r="AE71" s="4" t="s">
        <v>378</v>
      </c>
      <c r="AF71" s="4" t="str">
        <f t="shared" si="5"/>
        <v>0202.02.14</v>
      </c>
      <c r="AG71" s="4" t="s">
        <v>36</v>
      </c>
      <c r="AH71" s="4" t="s">
        <v>370</v>
      </c>
      <c r="AI71" s="4" t="s">
        <v>25</v>
      </c>
      <c r="AJ71" s="4" t="s">
        <v>372</v>
      </c>
      <c r="AK71" s="4" t="s">
        <v>41</v>
      </c>
      <c r="AL71" s="4" t="s">
        <v>4489</v>
      </c>
      <c r="AM71" s="4" t="s">
        <v>311</v>
      </c>
      <c r="AN71" s="4" t="s">
        <v>378</v>
      </c>
      <c r="AO71" s="13">
        <v>520324460</v>
      </c>
      <c r="AP71" s="13">
        <v>65233944</v>
      </c>
      <c r="AQ71" s="4" t="s">
        <v>393</v>
      </c>
    </row>
    <row r="72" spans="1:43" x14ac:dyDescent="0.25">
      <c r="A72" s="4" t="str">
        <f t="shared" si="6"/>
        <v>0201.02.14.4</v>
      </c>
      <c r="B72" s="4" t="str">
        <f t="shared" si="7"/>
        <v>0201.02.14</v>
      </c>
      <c r="C72" s="5" t="s">
        <v>629</v>
      </c>
      <c r="D72" s="6" t="s">
        <v>14</v>
      </c>
      <c r="E72" s="6" t="s">
        <v>15</v>
      </c>
      <c r="F72" s="6" t="s">
        <v>25</v>
      </c>
      <c r="G72" s="6" t="s">
        <v>26</v>
      </c>
      <c r="H72" s="6" t="s">
        <v>41</v>
      </c>
      <c r="I72" s="6" t="s">
        <v>770</v>
      </c>
      <c r="J72" s="6">
        <v>2894</v>
      </c>
      <c r="K72" s="6" t="s">
        <v>804</v>
      </c>
      <c r="L72" s="6">
        <f t="shared" si="8"/>
        <v>4</v>
      </c>
      <c r="M72" s="7">
        <v>114213748.73999999</v>
      </c>
      <c r="N72" s="7">
        <v>163396</v>
      </c>
      <c r="O72" s="8" t="s">
        <v>805</v>
      </c>
      <c r="P72" s="6" t="s">
        <v>802</v>
      </c>
      <c r="Q72" s="6"/>
      <c r="R72" s="6"/>
      <c r="S72" s="6"/>
      <c r="T72" s="6" t="s">
        <v>634</v>
      </c>
      <c r="U72" s="6" t="s">
        <v>635</v>
      </c>
      <c r="V72" s="6" t="s">
        <v>774</v>
      </c>
      <c r="W72" s="7">
        <v>2</v>
      </c>
      <c r="X72" s="6" t="s">
        <v>806</v>
      </c>
      <c r="Y72" s="13">
        <v>3396369082</v>
      </c>
      <c r="Z72" s="13">
        <v>2722151301</v>
      </c>
      <c r="AA72" s="6" t="s">
        <v>4219</v>
      </c>
      <c r="AB72"/>
      <c r="AC72"/>
      <c r="AE72" s="4" t="s">
        <v>379</v>
      </c>
      <c r="AF72" s="4" t="str">
        <f t="shared" si="5"/>
        <v>0202.02.14</v>
      </c>
      <c r="AG72" s="4" t="s">
        <v>36</v>
      </c>
      <c r="AH72" s="4" t="s">
        <v>370</v>
      </c>
      <c r="AI72" s="4" t="s">
        <v>25</v>
      </c>
      <c r="AJ72" s="4" t="s">
        <v>372</v>
      </c>
      <c r="AK72" s="4" t="s">
        <v>41</v>
      </c>
      <c r="AL72" s="4" t="s">
        <v>4489</v>
      </c>
      <c r="AM72" s="4" t="s">
        <v>350</v>
      </c>
      <c r="AN72" s="4" t="s">
        <v>379</v>
      </c>
      <c r="AO72" s="13">
        <v>520324460</v>
      </c>
      <c r="AP72" s="13">
        <v>221617384</v>
      </c>
      <c r="AQ72" s="4" t="s">
        <v>400</v>
      </c>
    </row>
    <row r="73" spans="1:43" x14ac:dyDescent="0.25">
      <c r="A73" s="4" t="str">
        <f t="shared" si="6"/>
        <v>0201.02.14.5</v>
      </c>
      <c r="B73" s="4" t="str">
        <f t="shared" si="7"/>
        <v>0201.02.14</v>
      </c>
      <c r="C73" s="5" t="s">
        <v>629</v>
      </c>
      <c r="D73" s="6" t="s">
        <v>14</v>
      </c>
      <c r="E73" s="6" t="s">
        <v>15</v>
      </c>
      <c r="F73" s="6" t="s">
        <v>25</v>
      </c>
      <c r="G73" s="6" t="s">
        <v>26</v>
      </c>
      <c r="H73" s="6" t="s">
        <v>41</v>
      </c>
      <c r="I73" s="6" t="s">
        <v>770</v>
      </c>
      <c r="J73" s="6">
        <v>2895</v>
      </c>
      <c r="K73" s="6" t="s">
        <v>830</v>
      </c>
      <c r="L73" s="6">
        <f t="shared" si="8"/>
        <v>5</v>
      </c>
      <c r="M73" s="7">
        <v>717914992.08000004</v>
      </c>
      <c r="N73" s="7">
        <v>1027060</v>
      </c>
      <c r="O73" s="8" t="s">
        <v>805</v>
      </c>
      <c r="P73" s="6" t="s">
        <v>802</v>
      </c>
      <c r="Q73" s="6"/>
      <c r="R73" s="6"/>
      <c r="S73" s="6"/>
      <c r="T73" s="6" t="s">
        <v>634</v>
      </c>
      <c r="U73" s="6" t="s">
        <v>635</v>
      </c>
      <c r="V73" s="6" t="s">
        <v>774</v>
      </c>
      <c r="W73" s="7">
        <v>2</v>
      </c>
      <c r="X73" s="6" t="s">
        <v>831</v>
      </c>
      <c r="Y73" s="13">
        <v>3396369082</v>
      </c>
      <c r="Z73" s="13">
        <v>2722151301</v>
      </c>
      <c r="AA73" s="6" t="s">
        <v>4238</v>
      </c>
      <c r="AB73"/>
      <c r="AC73"/>
      <c r="AE73" s="4" t="s">
        <v>380</v>
      </c>
      <c r="AF73" s="4" t="str">
        <f t="shared" si="5"/>
        <v>0202.02.14</v>
      </c>
      <c r="AG73" s="4" t="s">
        <v>36</v>
      </c>
      <c r="AH73" s="4" t="s">
        <v>370</v>
      </c>
      <c r="AI73" s="4" t="s">
        <v>25</v>
      </c>
      <c r="AJ73" s="4" t="s">
        <v>372</v>
      </c>
      <c r="AK73" s="4" t="s">
        <v>41</v>
      </c>
      <c r="AL73" s="4" t="s">
        <v>4489</v>
      </c>
      <c r="AM73" s="4" t="s">
        <v>313</v>
      </c>
      <c r="AN73" s="4" t="s">
        <v>380</v>
      </c>
      <c r="AO73" s="13">
        <v>520324460</v>
      </c>
      <c r="AP73" s="13">
        <v>93000000</v>
      </c>
      <c r="AQ73" s="4" t="s">
        <v>396</v>
      </c>
    </row>
    <row r="74" spans="1:43" x14ac:dyDescent="0.25">
      <c r="A74" s="4" t="str">
        <f t="shared" si="6"/>
        <v>0201.02.14.6</v>
      </c>
      <c r="B74" s="4" t="str">
        <f t="shared" si="7"/>
        <v>0201.02.14</v>
      </c>
      <c r="C74" s="9" t="s">
        <v>629</v>
      </c>
      <c r="D74" s="10" t="s">
        <v>14</v>
      </c>
      <c r="E74" s="10" t="s">
        <v>15</v>
      </c>
      <c r="F74" s="10" t="s">
        <v>25</v>
      </c>
      <c r="G74" s="10" t="s">
        <v>26</v>
      </c>
      <c r="H74" s="10" t="s">
        <v>41</v>
      </c>
      <c r="I74" s="10" t="s">
        <v>770</v>
      </c>
      <c r="J74" s="10">
        <v>2899</v>
      </c>
      <c r="K74" s="10" t="s">
        <v>832</v>
      </c>
      <c r="L74" s="6">
        <f t="shared" si="8"/>
        <v>6</v>
      </c>
      <c r="M74" s="11">
        <v>1079147054</v>
      </c>
      <c r="N74" s="11">
        <v>3970000</v>
      </c>
      <c r="O74" s="12" t="s">
        <v>833</v>
      </c>
      <c r="P74" s="10" t="s">
        <v>834</v>
      </c>
      <c r="Q74" s="10"/>
      <c r="R74" s="10"/>
      <c r="S74" s="10"/>
      <c r="T74" s="10" t="s">
        <v>634</v>
      </c>
      <c r="U74" s="10" t="s">
        <v>635</v>
      </c>
      <c r="V74" s="10" t="s">
        <v>774</v>
      </c>
      <c r="W74" s="11">
        <v>2</v>
      </c>
      <c r="X74" s="10" t="s">
        <v>835</v>
      </c>
      <c r="Y74" s="13">
        <v>3396369082</v>
      </c>
      <c r="Z74" s="13">
        <v>2722151301</v>
      </c>
      <c r="AA74" s="10" t="s">
        <v>4279</v>
      </c>
      <c r="AB74"/>
      <c r="AC74"/>
      <c r="AE74" s="4" t="s">
        <v>383</v>
      </c>
      <c r="AF74" s="4" t="str">
        <f t="shared" si="5"/>
        <v>0203.01.01</v>
      </c>
      <c r="AG74" s="4" t="s">
        <v>42</v>
      </c>
      <c r="AH74" s="4" t="s">
        <v>383</v>
      </c>
      <c r="AI74" s="4" t="s">
        <v>7</v>
      </c>
      <c r="AJ74" s="4" t="s">
        <v>383</v>
      </c>
      <c r="AK74" s="4" t="s">
        <v>7</v>
      </c>
      <c r="AL74" s="4" t="s">
        <v>4490</v>
      </c>
      <c r="AM74" s="4" t="s">
        <v>296</v>
      </c>
      <c r="AN74" s="4" t="s">
        <v>383</v>
      </c>
      <c r="AO74" s="13">
        <v>1371825615</v>
      </c>
      <c r="AP74" s="13">
        <v>6652878921</v>
      </c>
      <c r="AQ74" s="4" t="s">
        <v>512</v>
      </c>
    </row>
    <row r="75" spans="1:43" x14ac:dyDescent="0.25">
      <c r="A75" s="4" t="str">
        <f t="shared" si="6"/>
        <v>0201.02.14.7</v>
      </c>
      <c r="B75" s="4" t="str">
        <f t="shared" si="7"/>
        <v>0201.02.14</v>
      </c>
      <c r="C75" s="9" t="s">
        <v>629</v>
      </c>
      <c r="D75" s="10" t="s">
        <v>14</v>
      </c>
      <c r="E75" s="10" t="s">
        <v>15</v>
      </c>
      <c r="F75" s="10" t="s">
        <v>25</v>
      </c>
      <c r="G75" s="10" t="s">
        <v>26</v>
      </c>
      <c r="H75" s="10" t="s">
        <v>41</v>
      </c>
      <c r="I75" s="10" t="s">
        <v>770</v>
      </c>
      <c r="J75" s="10">
        <v>2914</v>
      </c>
      <c r="K75" s="10" t="s">
        <v>807</v>
      </c>
      <c r="L75" s="6">
        <f t="shared" si="8"/>
        <v>7</v>
      </c>
      <c r="M75" s="11">
        <v>162516890.24000001</v>
      </c>
      <c r="N75" s="11">
        <v>335000</v>
      </c>
      <c r="O75" s="12" t="s">
        <v>808</v>
      </c>
      <c r="P75" s="10" t="s">
        <v>786</v>
      </c>
      <c r="Q75" s="10"/>
      <c r="R75" s="10"/>
      <c r="S75" s="10"/>
      <c r="T75" s="10" t="s">
        <v>634</v>
      </c>
      <c r="U75" s="10" t="s">
        <v>635</v>
      </c>
      <c r="V75" s="10" t="s">
        <v>774</v>
      </c>
      <c r="W75" s="11">
        <v>2</v>
      </c>
      <c r="X75" s="10" t="s">
        <v>809</v>
      </c>
      <c r="Y75" s="13">
        <v>3396369082</v>
      </c>
      <c r="Z75" s="13">
        <v>2722151301</v>
      </c>
      <c r="AA75" s="10" t="s">
        <v>587</v>
      </c>
      <c r="AB75"/>
      <c r="AC75"/>
      <c r="AE75" s="4" t="s">
        <v>392</v>
      </c>
      <c r="AF75" s="4" t="str">
        <f t="shared" si="5"/>
        <v>0203.01.01</v>
      </c>
      <c r="AG75" s="4" t="s">
        <v>42</v>
      </c>
      <c r="AH75" s="4" t="s">
        <v>383</v>
      </c>
      <c r="AI75" s="4" t="s">
        <v>7</v>
      </c>
      <c r="AJ75" s="4" t="s">
        <v>383</v>
      </c>
      <c r="AK75" s="4" t="s">
        <v>7</v>
      </c>
      <c r="AL75" s="4" t="s">
        <v>4490</v>
      </c>
      <c r="AM75" s="4" t="s">
        <v>354</v>
      </c>
      <c r="AN75" s="4" t="s">
        <v>392</v>
      </c>
      <c r="AO75" s="13">
        <v>1371825615</v>
      </c>
      <c r="AP75" s="13">
        <v>10879722</v>
      </c>
      <c r="AQ75" s="4" t="s">
        <v>492</v>
      </c>
    </row>
    <row r="76" spans="1:43" x14ac:dyDescent="0.25">
      <c r="A76" s="4" t="str">
        <f t="shared" si="6"/>
        <v>0201.02.14.8</v>
      </c>
      <c r="B76" s="4" t="str">
        <f t="shared" si="7"/>
        <v>0201.02.14</v>
      </c>
      <c r="C76" s="9" t="s">
        <v>629</v>
      </c>
      <c r="D76" s="10" t="s">
        <v>14</v>
      </c>
      <c r="E76" s="10" t="s">
        <v>15</v>
      </c>
      <c r="F76" s="10" t="s">
        <v>25</v>
      </c>
      <c r="G76" s="10" t="s">
        <v>26</v>
      </c>
      <c r="H76" s="10" t="s">
        <v>41</v>
      </c>
      <c r="I76" s="10" t="s">
        <v>770</v>
      </c>
      <c r="J76" s="10">
        <v>2917</v>
      </c>
      <c r="K76" s="10" t="s">
        <v>814</v>
      </c>
      <c r="L76" s="6">
        <f t="shared" si="8"/>
        <v>8</v>
      </c>
      <c r="M76" s="11">
        <v>45000000</v>
      </c>
      <c r="N76" s="11">
        <v>30000</v>
      </c>
      <c r="O76" s="12" t="s">
        <v>815</v>
      </c>
      <c r="P76" s="10" t="s">
        <v>773</v>
      </c>
      <c r="Q76" s="10"/>
      <c r="R76" s="10"/>
      <c r="S76" s="10"/>
      <c r="T76" s="10" t="s">
        <v>634</v>
      </c>
      <c r="U76" s="10" t="s">
        <v>635</v>
      </c>
      <c r="V76" s="10" t="s">
        <v>774</v>
      </c>
      <c r="W76" s="11">
        <v>2</v>
      </c>
      <c r="X76" s="10" t="s">
        <v>816</v>
      </c>
      <c r="Y76" s="13">
        <v>3396369082</v>
      </c>
      <c r="Z76" s="13">
        <v>2722151301</v>
      </c>
      <c r="AA76" s="10" t="s">
        <v>589</v>
      </c>
      <c r="AB76"/>
      <c r="AC76"/>
      <c r="AE76" s="4" t="s">
        <v>4491</v>
      </c>
      <c r="AF76" s="4" t="str">
        <f t="shared" si="5"/>
        <v>0203.01.01</v>
      </c>
      <c r="AG76" s="4" t="s">
        <v>42</v>
      </c>
      <c r="AH76" s="4" t="s">
        <v>383</v>
      </c>
      <c r="AI76" s="4" t="s">
        <v>7</v>
      </c>
      <c r="AJ76" s="4" t="s">
        <v>383</v>
      </c>
      <c r="AK76" s="4" t="s">
        <v>7</v>
      </c>
      <c r="AL76" s="4" t="s">
        <v>4490</v>
      </c>
      <c r="AM76" s="4" t="s">
        <v>341</v>
      </c>
      <c r="AN76" s="4" t="s">
        <v>4491</v>
      </c>
      <c r="AO76" s="13">
        <v>1371825615</v>
      </c>
      <c r="AP76" s="13">
        <v>37494528</v>
      </c>
      <c r="AQ76" s="4" t="s">
        <v>333</v>
      </c>
    </row>
    <row r="77" spans="1:43" x14ac:dyDescent="0.25">
      <c r="A77" s="4" t="str">
        <f t="shared" si="6"/>
        <v>0201.02.14.9</v>
      </c>
      <c r="B77" s="4" t="str">
        <f t="shared" si="7"/>
        <v>0201.02.14</v>
      </c>
      <c r="C77" s="5" t="s">
        <v>629</v>
      </c>
      <c r="D77" s="6" t="s">
        <v>14</v>
      </c>
      <c r="E77" s="6" t="s">
        <v>15</v>
      </c>
      <c r="F77" s="6" t="s">
        <v>25</v>
      </c>
      <c r="G77" s="6" t="s">
        <v>26</v>
      </c>
      <c r="H77" s="6" t="s">
        <v>41</v>
      </c>
      <c r="I77" s="6" t="s">
        <v>770</v>
      </c>
      <c r="J77" s="6">
        <v>2918</v>
      </c>
      <c r="K77" s="6" t="s">
        <v>817</v>
      </c>
      <c r="L77" s="6">
        <f t="shared" si="8"/>
        <v>9</v>
      </c>
      <c r="M77" s="7">
        <v>17892857.140000001</v>
      </c>
      <c r="N77" s="7">
        <v>2000</v>
      </c>
      <c r="O77" s="8" t="s">
        <v>818</v>
      </c>
      <c r="P77" s="6" t="s">
        <v>773</v>
      </c>
      <c r="Q77" s="6"/>
      <c r="R77" s="6"/>
      <c r="S77" s="6"/>
      <c r="T77" s="6" t="s">
        <v>634</v>
      </c>
      <c r="U77" s="6" t="s">
        <v>635</v>
      </c>
      <c r="V77" s="6" t="s">
        <v>774</v>
      </c>
      <c r="W77" s="7">
        <v>2</v>
      </c>
      <c r="X77" s="6" t="s">
        <v>819</v>
      </c>
      <c r="Y77" s="13">
        <v>3396369082</v>
      </c>
      <c r="Z77" s="13">
        <v>2722151301</v>
      </c>
      <c r="AA77" s="10" t="s">
        <v>286</v>
      </c>
      <c r="AB77"/>
      <c r="AC77"/>
      <c r="AE77" s="4" t="s">
        <v>388</v>
      </c>
      <c r="AF77" s="4" t="str">
        <f t="shared" si="5"/>
        <v>0203.01.11</v>
      </c>
      <c r="AG77" s="4" t="s">
        <v>42</v>
      </c>
      <c r="AH77" s="4" t="s">
        <v>383</v>
      </c>
      <c r="AI77" s="4" t="s">
        <v>7</v>
      </c>
      <c r="AJ77" s="4" t="s">
        <v>383</v>
      </c>
      <c r="AK77" s="4" t="s">
        <v>10</v>
      </c>
      <c r="AL77" s="4" t="s">
        <v>4492</v>
      </c>
      <c r="AM77" s="4" t="s">
        <v>377</v>
      </c>
      <c r="AN77" s="4" t="s">
        <v>388</v>
      </c>
      <c r="AO77" s="13">
        <v>1708470315</v>
      </c>
      <c r="AP77" s="13">
        <v>28318004</v>
      </c>
      <c r="AQ77" s="4" t="s">
        <v>4486</v>
      </c>
    </row>
    <row r="78" spans="1:43" x14ac:dyDescent="0.25">
      <c r="A78" s="4" t="str">
        <f t="shared" si="6"/>
        <v>0201.02.14.10</v>
      </c>
      <c r="B78" s="4" t="str">
        <f t="shared" si="7"/>
        <v>0201.02.14</v>
      </c>
      <c r="C78" s="5" t="s">
        <v>629</v>
      </c>
      <c r="D78" s="6" t="s">
        <v>14</v>
      </c>
      <c r="E78" s="6" t="s">
        <v>15</v>
      </c>
      <c r="F78" s="6" t="s">
        <v>25</v>
      </c>
      <c r="G78" s="6" t="s">
        <v>26</v>
      </c>
      <c r="H78" s="6" t="s">
        <v>41</v>
      </c>
      <c r="I78" s="6" t="s">
        <v>770</v>
      </c>
      <c r="J78" s="6">
        <v>2920</v>
      </c>
      <c r="K78" s="6" t="s">
        <v>836</v>
      </c>
      <c r="L78" s="6">
        <f t="shared" si="8"/>
        <v>10</v>
      </c>
      <c r="M78" s="7">
        <v>185383376.59999999</v>
      </c>
      <c r="N78" s="7">
        <v>3000</v>
      </c>
      <c r="O78" s="8" t="s">
        <v>837</v>
      </c>
      <c r="P78" s="6" t="s">
        <v>773</v>
      </c>
      <c r="Q78" s="6"/>
      <c r="R78" s="6"/>
      <c r="S78" s="6"/>
      <c r="T78" s="6" t="s">
        <v>634</v>
      </c>
      <c r="U78" s="6" t="s">
        <v>635</v>
      </c>
      <c r="V78" s="6" t="s">
        <v>774</v>
      </c>
      <c r="W78" s="7">
        <v>2</v>
      </c>
      <c r="X78" s="6" t="s">
        <v>838</v>
      </c>
      <c r="Y78" s="13">
        <v>3396369082</v>
      </c>
      <c r="Z78" s="13">
        <v>2722151301</v>
      </c>
      <c r="AA78" s="6" t="s">
        <v>289</v>
      </c>
      <c r="AB78"/>
      <c r="AC78"/>
      <c r="AE78" s="4" t="s">
        <v>396</v>
      </c>
      <c r="AF78" s="4" t="str">
        <f t="shared" si="5"/>
        <v>0203.01.11</v>
      </c>
      <c r="AG78" s="4" t="s">
        <v>42</v>
      </c>
      <c r="AH78" s="4" t="s">
        <v>383</v>
      </c>
      <c r="AI78" s="4" t="s">
        <v>7</v>
      </c>
      <c r="AJ78" s="4" t="s">
        <v>383</v>
      </c>
      <c r="AK78" s="4" t="s">
        <v>10</v>
      </c>
      <c r="AL78" s="4" t="s">
        <v>4492</v>
      </c>
      <c r="AM78" s="4" t="s">
        <v>323</v>
      </c>
      <c r="AN78" s="4" t="s">
        <v>396</v>
      </c>
      <c r="AO78" s="13">
        <v>1708470315</v>
      </c>
      <c r="AP78" s="13">
        <v>48303984</v>
      </c>
      <c r="AQ78" s="4" t="s">
        <v>4694</v>
      </c>
    </row>
    <row r="79" spans="1:43" x14ac:dyDescent="0.25">
      <c r="A79" s="4" t="str">
        <f t="shared" si="6"/>
        <v>0201.02.14.11</v>
      </c>
      <c r="B79" s="4" t="str">
        <f t="shared" si="7"/>
        <v>0201.02.14</v>
      </c>
      <c r="C79" s="5" t="s">
        <v>629</v>
      </c>
      <c r="D79" s="6" t="s">
        <v>14</v>
      </c>
      <c r="E79" s="6" t="s">
        <v>15</v>
      </c>
      <c r="F79" s="6" t="s">
        <v>25</v>
      </c>
      <c r="G79" s="6" t="s">
        <v>26</v>
      </c>
      <c r="H79" s="6" t="s">
        <v>41</v>
      </c>
      <c r="I79" s="6" t="s">
        <v>770</v>
      </c>
      <c r="J79" s="6">
        <v>2921</v>
      </c>
      <c r="K79" s="6" t="s">
        <v>771</v>
      </c>
      <c r="L79" s="6">
        <f t="shared" si="8"/>
        <v>11</v>
      </c>
      <c r="M79" s="7">
        <v>7500650</v>
      </c>
      <c r="N79" s="7">
        <v>5000</v>
      </c>
      <c r="O79" s="8" t="s">
        <v>772</v>
      </c>
      <c r="P79" s="6" t="s">
        <v>773</v>
      </c>
      <c r="Q79" s="6"/>
      <c r="R79" s="6"/>
      <c r="S79" s="6"/>
      <c r="T79" s="6" t="s">
        <v>634</v>
      </c>
      <c r="U79" s="6" t="s">
        <v>635</v>
      </c>
      <c r="V79" s="6" t="s">
        <v>774</v>
      </c>
      <c r="W79" s="7">
        <v>2</v>
      </c>
      <c r="X79" s="6" t="s">
        <v>775</v>
      </c>
      <c r="Y79" s="13">
        <v>3396369082</v>
      </c>
      <c r="Z79" s="13">
        <v>2722151301</v>
      </c>
      <c r="AA79" s="10" t="s">
        <v>292</v>
      </c>
      <c r="AB79"/>
      <c r="AC79"/>
      <c r="AE79" s="4" t="s">
        <v>399</v>
      </c>
      <c r="AF79" s="4" t="str">
        <f t="shared" si="5"/>
        <v>0203.01.11</v>
      </c>
      <c r="AG79" s="4" t="s">
        <v>42</v>
      </c>
      <c r="AH79" s="4" t="s">
        <v>383</v>
      </c>
      <c r="AI79" s="4" t="s">
        <v>7</v>
      </c>
      <c r="AJ79" s="4" t="s">
        <v>383</v>
      </c>
      <c r="AK79" s="4" t="s">
        <v>10</v>
      </c>
      <c r="AL79" s="4" t="s">
        <v>4492</v>
      </c>
      <c r="AM79" s="4" t="s">
        <v>328</v>
      </c>
      <c r="AN79" s="4" t="s">
        <v>399</v>
      </c>
      <c r="AO79" s="13">
        <v>1708470315</v>
      </c>
      <c r="AP79" s="13">
        <v>59139395</v>
      </c>
      <c r="AQ79" s="4" t="s">
        <v>327</v>
      </c>
    </row>
    <row r="80" spans="1:43" x14ac:dyDescent="0.25">
      <c r="A80" s="4" t="str">
        <f t="shared" si="6"/>
        <v>0201.02.14.12</v>
      </c>
      <c r="B80" s="4" t="str">
        <f t="shared" si="7"/>
        <v>0201.02.14</v>
      </c>
      <c r="C80" s="9" t="s">
        <v>629</v>
      </c>
      <c r="D80" s="10" t="s">
        <v>14</v>
      </c>
      <c r="E80" s="10" t="s">
        <v>15</v>
      </c>
      <c r="F80" s="10" t="s">
        <v>25</v>
      </c>
      <c r="G80" s="10" t="s">
        <v>26</v>
      </c>
      <c r="H80" s="10" t="s">
        <v>41</v>
      </c>
      <c r="I80" s="10" t="s">
        <v>770</v>
      </c>
      <c r="J80" s="10">
        <v>2923</v>
      </c>
      <c r="K80" s="10" t="s">
        <v>873</v>
      </c>
      <c r="L80" s="6">
        <f t="shared" si="8"/>
        <v>12</v>
      </c>
      <c r="M80" s="11">
        <v>50023200</v>
      </c>
      <c r="N80" s="11">
        <v>6531</v>
      </c>
      <c r="O80" s="12" t="s">
        <v>874</v>
      </c>
      <c r="P80" s="10" t="s">
        <v>773</v>
      </c>
      <c r="Q80" s="10"/>
      <c r="R80" s="10"/>
      <c r="S80" s="10"/>
      <c r="T80" s="10" t="s">
        <v>634</v>
      </c>
      <c r="U80" s="10" t="s">
        <v>635</v>
      </c>
      <c r="V80" s="10" t="s">
        <v>774</v>
      </c>
      <c r="W80" s="11">
        <v>2</v>
      </c>
      <c r="X80" s="10" t="s">
        <v>875</v>
      </c>
      <c r="Y80" s="13">
        <v>3396369082</v>
      </c>
      <c r="Z80" s="13">
        <v>2722151301</v>
      </c>
      <c r="AA80"/>
      <c r="AB80"/>
      <c r="AC80"/>
      <c r="AE80" s="4" t="s">
        <v>401</v>
      </c>
      <c r="AF80" s="4" t="str">
        <f t="shared" si="5"/>
        <v>0203.01.11</v>
      </c>
      <c r="AG80" s="4" t="s">
        <v>42</v>
      </c>
      <c r="AH80" s="4" t="s">
        <v>383</v>
      </c>
      <c r="AI80" s="4" t="s">
        <v>7</v>
      </c>
      <c r="AJ80" s="4" t="s">
        <v>383</v>
      </c>
      <c r="AK80" s="4" t="s">
        <v>10</v>
      </c>
      <c r="AL80" s="4" t="s">
        <v>4492</v>
      </c>
      <c r="AM80" s="4" t="s">
        <v>330</v>
      </c>
      <c r="AN80" s="4" t="s">
        <v>401</v>
      </c>
      <c r="AO80" s="13">
        <v>1708470315</v>
      </c>
      <c r="AP80" s="13">
        <v>13877565</v>
      </c>
      <c r="AQ80" s="4" t="s">
        <v>593</v>
      </c>
    </row>
    <row r="81" spans="1:43" x14ac:dyDescent="0.25">
      <c r="A81" s="4" t="str">
        <f t="shared" si="6"/>
        <v>0201.02.14.13</v>
      </c>
      <c r="B81" s="4" t="str">
        <f t="shared" si="7"/>
        <v>0201.02.14</v>
      </c>
      <c r="C81" s="9" t="s">
        <v>629</v>
      </c>
      <c r="D81" s="10" t="s">
        <v>14</v>
      </c>
      <c r="E81" s="10" t="s">
        <v>15</v>
      </c>
      <c r="F81" s="10" t="s">
        <v>25</v>
      </c>
      <c r="G81" s="10" t="s">
        <v>26</v>
      </c>
      <c r="H81" s="10" t="s">
        <v>41</v>
      </c>
      <c r="I81" s="10" t="s">
        <v>770</v>
      </c>
      <c r="J81" s="10">
        <v>2925</v>
      </c>
      <c r="K81" s="10" t="s">
        <v>890</v>
      </c>
      <c r="L81" s="6">
        <f t="shared" si="8"/>
        <v>13</v>
      </c>
      <c r="M81" s="11">
        <v>10419261.140000001</v>
      </c>
      <c r="N81" s="11">
        <v>2000</v>
      </c>
      <c r="O81" s="12" t="s">
        <v>891</v>
      </c>
      <c r="P81" s="10" t="s">
        <v>773</v>
      </c>
      <c r="Q81" s="10"/>
      <c r="R81" s="10"/>
      <c r="S81" s="10"/>
      <c r="T81" s="10" t="s">
        <v>634</v>
      </c>
      <c r="U81" s="10" t="s">
        <v>635</v>
      </c>
      <c r="V81" s="10" t="s">
        <v>774</v>
      </c>
      <c r="W81" s="11">
        <v>2</v>
      </c>
      <c r="X81" s="10" t="s">
        <v>892</v>
      </c>
      <c r="Y81" s="13">
        <v>3396369082</v>
      </c>
      <c r="Z81" s="13">
        <v>2722151301</v>
      </c>
      <c r="AA81"/>
      <c r="AB81"/>
      <c r="AC81"/>
      <c r="AE81" s="4" t="s">
        <v>400</v>
      </c>
      <c r="AF81" s="4" t="str">
        <f t="shared" si="5"/>
        <v>0203.01.11</v>
      </c>
      <c r="AG81" s="4" t="s">
        <v>42</v>
      </c>
      <c r="AH81" s="4" t="s">
        <v>383</v>
      </c>
      <c r="AI81" s="4" t="s">
        <v>7</v>
      </c>
      <c r="AJ81" s="4" t="s">
        <v>383</v>
      </c>
      <c r="AK81" s="4" t="s">
        <v>10</v>
      </c>
      <c r="AL81" s="4" t="s">
        <v>4492</v>
      </c>
      <c r="AM81" s="4" t="s">
        <v>329</v>
      </c>
      <c r="AN81" s="4" t="s">
        <v>400</v>
      </c>
      <c r="AO81" s="13">
        <v>1708470315</v>
      </c>
      <c r="AP81" s="13">
        <v>235704593</v>
      </c>
      <c r="AQ81" s="4" t="s">
        <v>367</v>
      </c>
    </row>
    <row r="82" spans="1:43" x14ac:dyDescent="0.25">
      <c r="A82" s="4" t="str">
        <f t="shared" si="6"/>
        <v>0201.02.14.14</v>
      </c>
      <c r="B82" s="4" t="str">
        <f t="shared" si="7"/>
        <v>0201.02.14</v>
      </c>
      <c r="C82" s="5" t="s">
        <v>629</v>
      </c>
      <c r="D82" s="6" t="s">
        <v>14</v>
      </c>
      <c r="E82" s="6" t="s">
        <v>15</v>
      </c>
      <c r="F82" s="6" t="s">
        <v>25</v>
      </c>
      <c r="G82" s="6" t="s">
        <v>26</v>
      </c>
      <c r="H82" s="6" t="s">
        <v>41</v>
      </c>
      <c r="I82" s="6" t="s">
        <v>770</v>
      </c>
      <c r="J82" s="6">
        <v>2926</v>
      </c>
      <c r="K82" s="6" t="s">
        <v>907</v>
      </c>
      <c r="L82" s="6">
        <f t="shared" si="8"/>
        <v>14</v>
      </c>
      <c r="M82" s="7">
        <v>20499345.120000001</v>
      </c>
      <c r="N82" s="7">
        <v>50000</v>
      </c>
      <c r="O82" s="8" t="s">
        <v>772</v>
      </c>
      <c r="P82" s="6" t="s">
        <v>773</v>
      </c>
      <c r="Q82" s="6"/>
      <c r="R82" s="6"/>
      <c r="S82" s="6"/>
      <c r="T82" s="6" t="s">
        <v>634</v>
      </c>
      <c r="U82" s="6" t="s">
        <v>635</v>
      </c>
      <c r="V82" s="6" t="s">
        <v>774</v>
      </c>
      <c r="W82" s="7">
        <v>2</v>
      </c>
      <c r="X82" s="6" t="s">
        <v>908</v>
      </c>
      <c r="Y82" s="13">
        <v>3396369082</v>
      </c>
      <c r="Z82" s="13">
        <v>2722151301</v>
      </c>
      <c r="AA82"/>
      <c r="AB82"/>
      <c r="AC82"/>
      <c r="AE82" s="4" t="s">
        <v>393</v>
      </c>
      <c r="AF82" s="4" t="str">
        <f t="shared" si="5"/>
        <v>0203.01.11</v>
      </c>
      <c r="AG82" s="4" t="s">
        <v>42</v>
      </c>
      <c r="AH82" s="4" t="s">
        <v>383</v>
      </c>
      <c r="AI82" s="4" t="s">
        <v>7</v>
      </c>
      <c r="AJ82" s="4" t="s">
        <v>383</v>
      </c>
      <c r="AK82" s="4" t="s">
        <v>10</v>
      </c>
      <c r="AL82" s="4" t="s">
        <v>4492</v>
      </c>
      <c r="AM82" s="4" t="s">
        <v>317</v>
      </c>
      <c r="AN82" s="4" t="s">
        <v>393</v>
      </c>
      <c r="AO82" s="13">
        <v>1708470315</v>
      </c>
      <c r="AP82" s="13">
        <v>231282986</v>
      </c>
      <c r="AQ82" s="4" t="s">
        <v>366</v>
      </c>
    </row>
    <row r="83" spans="1:43" x14ac:dyDescent="0.25">
      <c r="A83" s="4" t="str">
        <f t="shared" si="6"/>
        <v>0201.04.11.1</v>
      </c>
      <c r="B83" s="4" t="str">
        <f t="shared" si="7"/>
        <v>0201.04.11</v>
      </c>
      <c r="C83" s="5" t="s">
        <v>629</v>
      </c>
      <c r="D83" s="6" t="s">
        <v>14</v>
      </c>
      <c r="E83" s="6" t="s">
        <v>15</v>
      </c>
      <c r="F83" s="6" t="s">
        <v>28</v>
      </c>
      <c r="G83" s="6" t="s">
        <v>29</v>
      </c>
      <c r="H83" s="6" t="s">
        <v>10</v>
      </c>
      <c r="I83" s="6" t="s">
        <v>843</v>
      </c>
      <c r="J83" s="6">
        <v>2960</v>
      </c>
      <c r="K83" s="6" t="s">
        <v>844</v>
      </c>
      <c r="L83" s="6">
        <f t="shared" si="8"/>
        <v>1</v>
      </c>
      <c r="M83" s="7">
        <v>9163979.0099999998</v>
      </c>
      <c r="N83" s="7">
        <v>450</v>
      </c>
      <c r="O83" s="8" t="s">
        <v>845</v>
      </c>
      <c r="P83" s="6" t="s">
        <v>846</v>
      </c>
      <c r="Q83" s="6"/>
      <c r="R83" s="6"/>
      <c r="S83" s="6"/>
      <c r="T83" s="6" t="s">
        <v>634</v>
      </c>
      <c r="U83" s="6" t="s">
        <v>635</v>
      </c>
      <c r="V83" s="6" t="s">
        <v>847</v>
      </c>
      <c r="W83" s="7">
        <v>1</v>
      </c>
      <c r="X83" s="6" t="s">
        <v>848</v>
      </c>
      <c r="Y83" s="13">
        <v>1455031377</v>
      </c>
      <c r="Z83" s="13">
        <v>1455031377</v>
      </c>
      <c r="AA83"/>
      <c r="AB83"/>
      <c r="AC83"/>
      <c r="AE83" s="4" t="s">
        <v>402</v>
      </c>
      <c r="AF83" s="4" t="str">
        <f t="shared" si="5"/>
        <v>0203.01.11</v>
      </c>
      <c r="AG83" s="4" t="s">
        <v>42</v>
      </c>
      <c r="AH83" s="4" t="s">
        <v>383</v>
      </c>
      <c r="AI83" s="4" t="s">
        <v>7</v>
      </c>
      <c r="AJ83" s="4" t="s">
        <v>383</v>
      </c>
      <c r="AK83" s="4" t="s">
        <v>10</v>
      </c>
      <c r="AL83" s="4" t="s">
        <v>4492</v>
      </c>
      <c r="AM83" s="4" t="s">
        <v>335</v>
      </c>
      <c r="AN83" s="4" t="s">
        <v>402</v>
      </c>
      <c r="AO83" s="13">
        <v>1708470315</v>
      </c>
      <c r="AP83" s="13">
        <v>15130865</v>
      </c>
      <c r="AQ83" s="4" t="s">
        <v>426</v>
      </c>
    </row>
    <row r="84" spans="1:43" x14ac:dyDescent="0.25">
      <c r="A84" s="4" t="str">
        <f t="shared" si="6"/>
        <v>0201.04.11.2</v>
      </c>
      <c r="B84" s="4" t="str">
        <f t="shared" si="7"/>
        <v>0201.04.11</v>
      </c>
      <c r="C84" s="5" t="s">
        <v>629</v>
      </c>
      <c r="D84" s="6" t="s">
        <v>14</v>
      </c>
      <c r="E84" s="6" t="s">
        <v>15</v>
      </c>
      <c r="F84" s="6" t="s">
        <v>28</v>
      </c>
      <c r="G84" s="6" t="s">
        <v>29</v>
      </c>
      <c r="H84" s="6" t="s">
        <v>10</v>
      </c>
      <c r="I84" s="6" t="s">
        <v>843</v>
      </c>
      <c r="J84" s="6">
        <v>2963</v>
      </c>
      <c r="K84" s="6" t="s">
        <v>869</v>
      </c>
      <c r="L84" s="6">
        <f t="shared" si="8"/>
        <v>2</v>
      </c>
      <c r="M84" s="7">
        <v>22321980.690000001</v>
      </c>
      <c r="N84" s="7">
        <v>75</v>
      </c>
      <c r="O84" s="8" t="s">
        <v>870</v>
      </c>
      <c r="P84" s="6" t="s">
        <v>871</v>
      </c>
      <c r="Q84" s="6"/>
      <c r="R84" s="6"/>
      <c r="S84" s="6"/>
      <c r="T84" s="6" t="s">
        <v>634</v>
      </c>
      <c r="U84" s="6" t="s">
        <v>635</v>
      </c>
      <c r="V84" s="6" t="s">
        <v>847</v>
      </c>
      <c r="W84" s="7">
        <v>1</v>
      </c>
      <c r="X84" s="6" t="s">
        <v>872</v>
      </c>
      <c r="Y84" s="13">
        <v>1455031377</v>
      </c>
      <c r="Z84" s="13">
        <v>1455031377</v>
      </c>
      <c r="AA84"/>
      <c r="AB84"/>
      <c r="AC84"/>
      <c r="AE84" s="4" t="s">
        <v>403</v>
      </c>
      <c r="AF84" s="4" t="str">
        <f t="shared" si="5"/>
        <v>0203.01.11</v>
      </c>
      <c r="AG84" s="4" t="s">
        <v>42</v>
      </c>
      <c r="AH84" s="4" t="s">
        <v>383</v>
      </c>
      <c r="AI84" s="4" t="s">
        <v>7</v>
      </c>
      <c r="AJ84" s="4" t="s">
        <v>383</v>
      </c>
      <c r="AK84" s="4" t="s">
        <v>10</v>
      </c>
      <c r="AL84" s="4" t="s">
        <v>4492</v>
      </c>
      <c r="AM84" s="4" t="s">
        <v>337</v>
      </c>
      <c r="AN84" s="4" t="s">
        <v>403</v>
      </c>
      <c r="AO84" s="13">
        <v>1708470315</v>
      </c>
      <c r="AP84" s="13">
        <v>11539604</v>
      </c>
      <c r="AQ84" s="4" t="s">
        <v>567</v>
      </c>
    </row>
    <row r="85" spans="1:43" x14ac:dyDescent="0.25">
      <c r="A85" s="4" t="str">
        <f t="shared" si="6"/>
        <v>0201.04.11.3</v>
      </c>
      <c r="B85" s="4" t="str">
        <f t="shared" si="7"/>
        <v>0201.04.11</v>
      </c>
      <c r="C85" s="9" t="s">
        <v>629</v>
      </c>
      <c r="D85" s="10" t="s">
        <v>14</v>
      </c>
      <c r="E85" s="10" t="s">
        <v>15</v>
      </c>
      <c r="F85" s="10" t="s">
        <v>28</v>
      </c>
      <c r="G85" s="10" t="s">
        <v>29</v>
      </c>
      <c r="H85" s="10" t="s">
        <v>10</v>
      </c>
      <c r="I85" s="10" t="s">
        <v>843</v>
      </c>
      <c r="J85" s="10">
        <v>2964</v>
      </c>
      <c r="K85" s="10" t="s">
        <v>882</v>
      </c>
      <c r="L85" s="6">
        <f t="shared" si="8"/>
        <v>3</v>
      </c>
      <c r="M85" s="11">
        <v>50948631.619999997</v>
      </c>
      <c r="N85" s="11">
        <v>100</v>
      </c>
      <c r="O85" s="12" t="s">
        <v>883</v>
      </c>
      <c r="P85" s="10" t="s">
        <v>884</v>
      </c>
      <c r="Q85" s="10"/>
      <c r="R85" s="10"/>
      <c r="S85" s="10"/>
      <c r="T85" s="10" t="s">
        <v>634</v>
      </c>
      <c r="U85" s="10" t="s">
        <v>635</v>
      </c>
      <c r="V85" s="10" t="s">
        <v>847</v>
      </c>
      <c r="W85" s="11">
        <v>1</v>
      </c>
      <c r="X85" s="10" t="s">
        <v>885</v>
      </c>
      <c r="Y85" s="13">
        <v>1455031377</v>
      </c>
      <c r="Z85" s="13">
        <v>1455031377</v>
      </c>
      <c r="AA85"/>
      <c r="AB85"/>
      <c r="AC85"/>
      <c r="AE85" s="4" t="s">
        <v>404</v>
      </c>
      <c r="AF85" s="4" t="str">
        <f t="shared" si="5"/>
        <v>0203.01.11</v>
      </c>
      <c r="AG85" s="4" t="s">
        <v>42</v>
      </c>
      <c r="AH85" s="4" t="s">
        <v>383</v>
      </c>
      <c r="AI85" s="4" t="s">
        <v>7</v>
      </c>
      <c r="AJ85" s="4" t="s">
        <v>383</v>
      </c>
      <c r="AK85" s="4" t="s">
        <v>10</v>
      </c>
      <c r="AL85" s="4" t="s">
        <v>4492</v>
      </c>
      <c r="AM85" s="4" t="s">
        <v>339</v>
      </c>
      <c r="AN85" s="4" t="s">
        <v>404</v>
      </c>
      <c r="AO85" s="13">
        <v>1708470315</v>
      </c>
      <c r="AP85" s="13">
        <v>9688845</v>
      </c>
      <c r="AQ85" s="4" t="s">
        <v>583</v>
      </c>
    </row>
    <row r="86" spans="1:43" x14ac:dyDescent="0.25">
      <c r="A86" s="4" t="str">
        <f t="shared" si="6"/>
        <v>0201.06.12.1</v>
      </c>
      <c r="B86" s="4" t="str">
        <f t="shared" si="7"/>
        <v>0201.06.12</v>
      </c>
      <c r="C86" s="5" t="s">
        <v>629</v>
      </c>
      <c r="D86" s="6" t="s">
        <v>14</v>
      </c>
      <c r="E86" s="6" t="s">
        <v>15</v>
      </c>
      <c r="F86" s="6" t="s">
        <v>33</v>
      </c>
      <c r="G86" s="6" t="s">
        <v>34</v>
      </c>
      <c r="H86" s="6" t="s">
        <v>32</v>
      </c>
      <c r="I86" s="6" t="s">
        <v>853</v>
      </c>
      <c r="J86" s="6">
        <v>3166</v>
      </c>
      <c r="K86" s="6" t="s">
        <v>854</v>
      </c>
      <c r="L86" s="6">
        <f t="shared" si="8"/>
        <v>1</v>
      </c>
      <c r="M86" s="7">
        <v>941861855</v>
      </c>
      <c r="N86" s="7">
        <v>100</v>
      </c>
      <c r="O86" s="8" t="s">
        <v>855</v>
      </c>
      <c r="P86" s="6" t="s">
        <v>856</v>
      </c>
      <c r="Q86" s="6"/>
      <c r="R86" s="6"/>
      <c r="S86" s="6"/>
      <c r="T86" s="6" t="s">
        <v>634</v>
      </c>
      <c r="U86" s="6" t="s">
        <v>635</v>
      </c>
      <c r="V86" s="6" t="s">
        <v>857</v>
      </c>
      <c r="W86" s="7">
        <v>1</v>
      </c>
      <c r="X86" s="6" t="s">
        <v>858</v>
      </c>
      <c r="Y86" s="13">
        <v>2520000000</v>
      </c>
      <c r="Z86" s="13">
        <v>2520000000</v>
      </c>
      <c r="AA86"/>
      <c r="AB86"/>
      <c r="AC86"/>
      <c r="AE86" s="4" t="s">
        <v>4493</v>
      </c>
      <c r="AF86" s="4" t="str">
        <f t="shared" si="5"/>
        <v>0203.01.11</v>
      </c>
      <c r="AG86" s="4" t="s">
        <v>42</v>
      </c>
      <c r="AH86" s="4" t="s">
        <v>383</v>
      </c>
      <c r="AI86" s="4" t="s">
        <v>7</v>
      </c>
      <c r="AJ86" s="4" t="s">
        <v>383</v>
      </c>
      <c r="AK86" s="4" t="s">
        <v>10</v>
      </c>
      <c r="AL86" s="4" t="s">
        <v>4492</v>
      </c>
      <c r="AM86" s="4" t="s">
        <v>340</v>
      </c>
      <c r="AN86" s="4" t="s">
        <v>4493</v>
      </c>
      <c r="AO86" s="13">
        <v>1708470315</v>
      </c>
      <c r="AP86" s="13">
        <v>982897170</v>
      </c>
      <c r="AQ86" s="4" t="s">
        <v>425</v>
      </c>
    </row>
    <row r="87" spans="1:43" x14ac:dyDescent="0.25">
      <c r="A87" s="4" t="str">
        <f t="shared" si="6"/>
        <v>0201.06.12.2</v>
      </c>
      <c r="B87" s="4" t="str">
        <f t="shared" si="7"/>
        <v>0201.06.12</v>
      </c>
      <c r="C87" s="9" t="s">
        <v>629</v>
      </c>
      <c r="D87" s="10" t="s">
        <v>14</v>
      </c>
      <c r="E87" s="10" t="s">
        <v>15</v>
      </c>
      <c r="F87" s="10" t="s">
        <v>33</v>
      </c>
      <c r="G87" s="10" t="s">
        <v>34</v>
      </c>
      <c r="H87" s="10" t="s">
        <v>32</v>
      </c>
      <c r="I87" s="10" t="s">
        <v>853</v>
      </c>
      <c r="J87" s="10">
        <v>3169</v>
      </c>
      <c r="K87" s="10" t="s">
        <v>859</v>
      </c>
      <c r="L87" s="6">
        <f t="shared" si="8"/>
        <v>2</v>
      </c>
      <c r="M87" s="11">
        <v>283138145</v>
      </c>
      <c r="N87" s="11">
        <v>100</v>
      </c>
      <c r="O87" s="12" t="s">
        <v>20</v>
      </c>
      <c r="P87" s="10" t="s">
        <v>860</v>
      </c>
      <c r="Q87" s="10"/>
      <c r="R87" s="10"/>
      <c r="S87" s="10"/>
      <c r="T87" s="10" t="s">
        <v>634</v>
      </c>
      <c r="U87" s="10" t="s">
        <v>635</v>
      </c>
      <c r="V87" s="10" t="s">
        <v>857</v>
      </c>
      <c r="W87" s="11">
        <v>1</v>
      </c>
      <c r="X87" s="10" t="s">
        <v>861</v>
      </c>
      <c r="Y87" s="13">
        <v>2520000000</v>
      </c>
      <c r="Z87" s="13">
        <v>2520000000</v>
      </c>
      <c r="AA87"/>
      <c r="AB87"/>
      <c r="AC87"/>
      <c r="AE87" s="4" t="s">
        <v>465</v>
      </c>
      <c r="AF87" s="4" t="str">
        <f t="shared" si="5"/>
        <v>0203.01.11</v>
      </c>
      <c r="AG87" s="4" t="s">
        <v>42</v>
      </c>
      <c r="AH87" s="4" t="s">
        <v>383</v>
      </c>
      <c r="AI87" s="4" t="s">
        <v>7</v>
      </c>
      <c r="AJ87" s="4" t="s">
        <v>383</v>
      </c>
      <c r="AK87" s="4" t="s">
        <v>10</v>
      </c>
      <c r="AL87" s="4" t="s">
        <v>4492</v>
      </c>
      <c r="AM87" s="4" t="s">
        <v>4494</v>
      </c>
      <c r="AN87" s="4" t="s">
        <v>465</v>
      </c>
      <c r="AO87" s="13">
        <v>1708470315</v>
      </c>
      <c r="AP87" s="13">
        <v>72587304</v>
      </c>
      <c r="AQ87" s="4" t="s">
        <v>420</v>
      </c>
    </row>
    <row r="88" spans="1:43" x14ac:dyDescent="0.25">
      <c r="A88" s="4" t="str">
        <f t="shared" si="6"/>
        <v>0201.06.13.1</v>
      </c>
      <c r="B88" s="4" t="str">
        <f t="shared" si="7"/>
        <v>0201.06.13</v>
      </c>
      <c r="C88" s="9" t="s">
        <v>629</v>
      </c>
      <c r="D88" s="10" t="s">
        <v>14</v>
      </c>
      <c r="E88" s="10" t="s">
        <v>15</v>
      </c>
      <c r="F88" s="10" t="s">
        <v>33</v>
      </c>
      <c r="G88" s="10" t="s">
        <v>34</v>
      </c>
      <c r="H88" s="10" t="s">
        <v>40</v>
      </c>
      <c r="I88" s="10" t="s">
        <v>726</v>
      </c>
      <c r="J88" s="10">
        <v>3173</v>
      </c>
      <c r="K88" s="10" t="s">
        <v>727</v>
      </c>
      <c r="L88" s="6">
        <f t="shared" si="8"/>
        <v>1</v>
      </c>
      <c r="M88" s="11">
        <v>25740309.699999999</v>
      </c>
      <c r="N88" s="11">
        <v>10</v>
      </c>
      <c r="O88" s="12" t="s">
        <v>728</v>
      </c>
      <c r="P88" s="10" t="s">
        <v>729</v>
      </c>
      <c r="Q88" s="10"/>
      <c r="R88" s="10"/>
      <c r="S88" s="10"/>
      <c r="T88" s="10" t="s">
        <v>634</v>
      </c>
      <c r="U88" s="10" t="s">
        <v>635</v>
      </c>
      <c r="V88" s="10" t="s">
        <v>730</v>
      </c>
      <c r="W88" s="11">
        <v>4</v>
      </c>
      <c r="X88" s="10" t="s">
        <v>731</v>
      </c>
      <c r="Y88" s="13">
        <v>70774176</v>
      </c>
      <c r="Z88" s="13">
        <v>757677513</v>
      </c>
      <c r="AA88"/>
      <c r="AB88"/>
      <c r="AC88"/>
      <c r="AE88" s="4" t="s">
        <v>387</v>
      </c>
      <c r="AF88" s="4" t="str">
        <f t="shared" si="5"/>
        <v>0203.01.12</v>
      </c>
      <c r="AG88" s="4" t="s">
        <v>42</v>
      </c>
      <c r="AH88" s="4" t="s">
        <v>383</v>
      </c>
      <c r="AI88" s="4" t="s">
        <v>7</v>
      </c>
      <c r="AJ88" s="4" t="s">
        <v>383</v>
      </c>
      <c r="AK88" s="4" t="s">
        <v>32</v>
      </c>
      <c r="AL88" s="4" t="s">
        <v>1075</v>
      </c>
      <c r="AM88" s="4" t="s">
        <v>309</v>
      </c>
      <c r="AN88" s="4" t="s">
        <v>387</v>
      </c>
      <c r="AO88" s="13">
        <v>469848368</v>
      </c>
      <c r="AP88" s="13">
        <v>344169001</v>
      </c>
      <c r="AQ88" s="4" t="s">
        <v>473</v>
      </c>
    </row>
    <row r="89" spans="1:43" x14ac:dyDescent="0.25">
      <c r="A89" s="4" t="str">
        <f t="shared" si="6"/>
        <v>0201.06.14.1</v>
      </c>
      <c r="B89" s="4" t="str">
        <f t="shared" si="7"/>
        <v>0201.06.14</v>
      </c>
      <c r="C89" s="9" t="s">
        <v>629</v>
      </c>
      <c r="D89" s="10" t="s">
        <v>14</v>
      </c>
      <c r="E89" s="10" t="s">
        <v>15</v>
      </c>
      <c r="F89" s="10" t="s">
        <v>33</v>
      </c>
      <c r="G89" s="10" t="s">
        <v>34</v>
      </c>
      <c r="H89" s="10" t="s">
        <v>41</v>
      </c>
      <c r="I89" s="10" t="s">
        <v>876</v>
      </c>
      <c r="J89" s="10">
        <v>3171</v>
      </c>
      <c r="K89" s="10" t="s">
        <v>903</v>
      </c>
      <c r="L89" s="6">
        <f t="shared" si="8"/>
        <v>1</v>
      </c>
      <c r="M89" s="11">
        <v>44164244</v>
      </c>
      <c r="N89" s="11">
        <v>18</v>
      </c>
      <c r="O89" s="12" t="s">
        <v>904</v>
      </c>
      <c r="P89" s="10" t="s">
        <v>905</v>
      </c>
      <c r="Q89" s="10"/>
      <c r="R89" s="10"/>
      <c r="S89" s="10"/>
      <c r="T89" s="10" t="s">
        <v>634</v>
      </c>
      <c r="U89" s="10" t="s">
        <v>635</v>
      </c>
      <c r="V89" s="10" t="s">
        <v>880</v>
      </c>
      <c r="W89" s="11">
        <v>2</v>
      </c>
      <c r="X89" s="10" t="s">
        <v>906</v>
      </c>
      <c r="Y89" s="13">
        <v>213931151</v>
      </c>
      <c r="Z89" s="13">
        <v>757677513</v>
      </c>
      <c r="AA89"/>
      <c r="AB89"/>
      <c r="AC89"/>
      <c r="AE89" s="4" t="s">
        <v>386</v>
      </c>
      <c r="AF89" s="4" t="str">
        <f t="shared" si="5"/>
        <v>0203.01.12</v>
      </c>
      <c r="AG89" s="4" t="s">
        <v>42</v>
      </c>
      <c r="AH89" s="4" t="s">
        <v>383</v>
      </c>
      <c r="AI89" s="4" t="s">
        <v>7</v>
      </c>
      <c r="AJ89" s="4" t="s">
        <v>383</v>
      </c>
      <c r="AK89" s="4" t="s">
        <v>32</v>
      </c>
      <c r="AL89" s="4" t="s">
        <v>1075</v>
      </c>
      <c r="AM89" s="4" t="s">
        <v>307</v>
      </c>
      <c r="AN89" s="4" t="s">
        <v>386</v>
      </c>
      <c r="AO89" s="13">
        <v>469848368</v>
      </c>
      <c r="AP89" s="13">
        <v>58249852</v>
      </c>
      <c r="AQ89" s="4" t="s">
        <v>427</v>
      </c>
    </row>
    <row r="90" spans="1:43" x14ac:dyDescent="0.25">
      <c r="A90" s="4" t="str">
        <f t="shared" si="6"/>
        <v>0201.06.14.2</v>
      </c>
      <c r="B90" s="4" t="str">
        <f t="shared" si="7"/>
        <v>0201.06.14</v>
      </c>
      <c r="C90" s="5" t="s">
        <v>629</v>
      </c>
      <c r="D90" s="6" t="s">
        <v>14</v>
      </c>
      <c r="E90" s="6" t="s">
        <v>15</v>
      </c>
      <c r="F90" s="6" t="s">
        <v>33</v>
      </c>
      <c r="G90" s="6" t="s">
        <v>34</v>
      </c>
      <c r="H90" s="6" t="s">
        <v>41</v>
      </c>
      <c r="I90" s="6" t="s">
        <v>876</v>
      </c>
      <c r="J90" s="6">
        <v>3172</v>
      </c>
      <c r="K90" s="6" t="s">
        <v>877</v>
      </c>
      <c r="L90" s="6">
        <f t="shared" si="8"/>
        <v>2</v>
      </c>
      <c r="M90" s="7">
        <v>73000000</v>
      </c>
      <c r="N90" s="7">
        <v>15</v>
      </c>
      <c r="O90" s="8" t="s">
        <v>878</v>
      </c>
      <c r="P90" s="6" t="s">
        <v>879</v>
      </c>
      <c r="Q90" s="6"/>
      <c r="R90" s="6"/>
      <c r="S90" s="6"/>
      <c r="T90" s="6" t="s">
        <v>634</v>
      </c>
      <c r="U90" s="6" t="s">
        <v>635</v>
      </c>
      <c r="V90" s="6" t="s">
        <v>880</v>
      </c>
      <c r="W90" s="7">
        <v>1</v>
      </c>
      <c r="X90" s="6" t="s">
        <v>881</v>
      </c>
      <c r="Y90" s="13">
        <v>213931151</v>
      </c>
      <c r="Z90" s="13">
        <v>757677513</v>
      </c>
      <c r="AA90"/>
      <c r="AB90"/>
      <c r="AC90"/>
      <c r="AE90" s="4" t="s">
        <v>395</v>
      </c>
      <c r="AF90" s="4" t="str">
        <f t="shared" si="5"/>
        <v>0203.01.12</v>
      </c>
      <c r="AG90" s="4" t="s">
        <v>42</v>
      </c>
      <c r="AH90" s="4" t="s">
        <v>383</v>
      </c>
      <c r="AI90" s="4" t="s">
        <v>7</v>
      </c>
      <c r="AJ90" s="4" t="s">
        <v>383</v>
      </c>
      <c r="AK90" s="4" t="s">
        <v>32</v>
      </c>
      <c r="AL90" s="4" t="s">
        <v>1075</v>
      </c>
      <c r="AM90" s="4" t="s">
        <v>321</v>
      </c>
      <c r="AN90" s="4" t="s">
        <v>395</v>
      </c>
      <c r="AO90" s="13">
        <v>469848368</v>
      </c>
      <c r="AP90" s="13">
        <v>42917940</v>
      </c>
      <c r="AQ90" s="4" t="s">
        <v>357</v>
      </c>
    </row>
    <row r="91" spans="1:43" x14ac:dyDescent="0.25">
      <c r="A91" s="4" t="str">
        <f t="shared" si="6"/>
        <v>0201.06.16.1</v>
      </c>
      <c r="B91" s="4" t="str">
        <f t="shared" si="7"/>
        <v>0201.06.16</v>
      </c>
      <c r="C91" s="5" t="s">
        <v>629</v>
      </c>
      <c r="D91" s="6" t="s">
        <v>14</v>
      </c>
      <c r="E91" s="6" t="s">
        <v>15</v>
      </c>
      <c r="F91" s="6" t="s">
        <v>33</v>
      </c>
      <c r="G91" s="6" t="s">
        <v>34</v>
      </c>
      <c r="H91" s="6" t="s">
        <v>24</v>
      </c>
      <c r="I91" s="6" t="s">
        <v>658</v>
      </c>
      <c r="J91" s="6">
        <v>4709</v>
      </c>
      <c r="K91" s="6" t="s">
        <v>659</v>
      </c>
      <c r="L91" s="6">
        <f t="shared" si="8"/>
        <v>1</v>
      </c>
      <c r="M91" s="7">
        <v>450766.67</v>
      </c>
      <c r="N91" s="7">
        <v>30</v>
      </c>
      <c r="O91" s="8" t="s">
        <v>660</v>
      </c>
      <c r="P91" s="6" t="s">
        <v>661</v>
      </c>
      <c r="Q91" s="6"/>
      <c r="R91" s="6"/>
      <c r="S91" s="6"/>
      <c r="T91" s="6" t="s">
        <v>634</v>
      </c>
      <c r="U91" s="6" t="s">
        <v>635</v>
      </c>
      <c r="V91" s="6" t="s">
        <v>662</v>
      </c>
      <c r="W91" s="7">
        <v>1</v>
      </c>
      <c r="X91" s="6" t="s">
        <v>663</v>
      </c>
      <c r="Y91" s="13">
        <v>109502830</v>
      </c>
      <c r="Z91" s="13">
        <v>109502830</v>
      </c>
      <c r="AA91"/>
      <c r="AB91"/>
      <c r="AC91"/>
      <c r="AE91" s="4" t="s">
        <v>385</v>
      </c>
      <c r="AF91" s="4" t="str">
        <f t="shared" si="5"/>
        <v>0203.01.12</v>
      </c>
      <c r="AG91" s="4" t="s">
        <v>42</v>
      </c>
      <c r="AH91" s="4" t="s">
        <v>383</v>
      </c>
      <c r="AI91" s="4" t="s">
        <v>7</v>
      </c>
      <c r="AJ91" s="4" t="s">
        <v>383</v>
      </c>
      <c r="AK91" s="4" t="s">
        <v>32</v>
      </c>
      <c r="AL91" s="4" t="s">
        <v>1075</v>
      </c>
      <c r="AM91" s="4" t="s">
        <v>346</v>
      </c>
      <c r="AN91" s="4" t="s">
        <v>385</v>
      </c>
      <c r="AO91" s="13">
        <v>469848368</v>
      </c>
      <c r="AP91" s="13">
        <v>24511575</v>
      </c>
      <c r="AQ91" s="4" t="s">
        <v>409</v>
      </c>
    </row>
    <row r="92" spans="1:43" x14ac:dyDescent="0.25">
      <c r="A92" s="4" t="str">
        <f t="shared" si="6"/>
        <v>0201.06.16.2</v>
      </c>
      <c r="B92" s="4" t="str">
        <f t="shared" si="7"/>
        <v>0201.06.16</v>
      </c>
      <c r="C92" s="9" t="s">
        <v>629</v>
      </c>
      <c r="D92" s="10" t="s">
        <v>14</v>
      </c>
      <c r="E92" s="10" t="s">
        <v>15</v>
      </c>
      <c r="F92" s="10" t="s">
        <v>33</v>
      </c>
      <c r="G92" s="10" t="s">
        <v>34</v>
      </c>
      <c r="H92" s="10" t="s">
        <v>24</v>
      </c>
      <c r="I92" s="10" t="s">
        <v>658</v>
      </c>
      <c r="J92" s="10">
        <v>4710</v>
      </c>
      <c r="K92" s="10" t="s">
        <v>736</v>
      </c>
      <c r="L92" s="6">
        <f t="shared" si="8"/>
        <v>2</v>
      </c>
      <c r="M92" s="11">
        <v>600650</v>
      </c>
      <c r="N92" s="11">
        <v>60</v>
      </c>
      <c r="O92" s="12" t="s">
        <v>737</v>
      </c>
      <c r="P92" s="10" t="s">
        <v>661</v>
      </c>
      <c r="Q92" s="10"/>
      <c r="R92" s="10"/>
      <c r="S92" s="10"/>
      <c r="T92" s="10" t="s">
        <v>634</v>
      </c>
      <c r="U92" s="10" t="s">
        <v>635</v>
      </c>
      <c r="V92" s="10" t="s">
        <v>662</v>
      </c>
      <c r="W92" s="11">
        <v>1</v>
      </c>
      <c r="X92" s="10" t="s">
        <v>738</v>
      </c>
      <c r="Y92" s="13">
        <v>109502830</v>
      </c>
      <c r="Z92" s="13">
        <v>109502830</v>
      </c>
      <c r="AA92"/>
      <c r="AB92"/>
      <c r="AC92"/>
      <c r="AE92" s="4" t="s">
        <v>4496</v>
      </c>
      <c r="AF92" s="4" t="str">
        <f t="shared" si="5"/>
        <v>0203.01.13</v>
      </c>
      <c r="AG92" s="4" t="s">
        <v>42</v>
      </c>
      <c r="AH92" s="4" t="s">
        <v>383</v>
      </c>
      <c r="AI92" s="4" t="s">
        <v>7</v>
      </c>
      <c r="AJ92" s="4" t="s">
        <v>383</v>
      </c>
      <c r="AK92" s="4" t="s">
        <v>40</v>
      </c>
      <c r="AL92" s="4" t="s">
        <v>1092</v>
      </c>
      <c r="AM92" s="4" t="s">
        <v>4495</v>
      </c>
      <c r="AN92" s="4" t="s">
        <v>4496</v>
      </c>
      <c r="AO92" s="13">
        <v>542588004</v>
      </c>
      <c r="AP92" s="13">
        <v>40447843</v>
      </c>
      <c r="AQ92" s="4" t="s">
        <v>445</v>
      </c>
    </row>
    <row r="93" spans="1:43" x14ac:dyDescent="0.25">
      <c r="A93" s="4" t="str">
        <f t="shared" si="6"/>
        <v>0201.06.16.3</v>
      </c>
      <c r="B93" s="4" t="str">
        <f t="shared" si="7"/>
        <v>0201.06.16</v>
      </c>
      <c r="C93" s="9" t="s">
        <v>629</v>
      </c>
      <c r="D93" s="10" t="s">
        <v>14</v>
      </c>
      <c r="E93" s="10" t="s">
        <v>15</v>
      </c>
      <c r="F93" s="10" t="s">
        <v>33</v>
      </c>
      <c r="G93" s="10" t="s">
        <v>34</v>
      </c>
      <c r="H93" s="10" t="s">
        <v>24</v>
      </c>
      <c r="I93" s="10" t="s">
        <v>658</v>
      </c>
      <c r="J93" s="10">
        <v>4740</v>
      </c>
      <c r="K93" s="10" t="s">
        <v>767</v>
      </c>
      <c r="L93" s="6">
        <f t="shared" si="8"/>
        <v>3</v>
      </c>
      <c r="M93" s="11">
        <v>1336700</v>
      </c>
      <c r="N93" s="11">
        <v>80</v>
      </c>
      <c r="O93" s="12" t="s">
        <v>768</v>
      </c>
      <c r="P93" s="10" t="s">
        <v>661</v>
      </c>
      <c r="Q93" s="10"/>
      <c r="R93" s="10"/>
      <c r="S93" s="10"/>
      <c r="T93" s="10" t="s">
        <v>634</v>
      </c>
      <c r="U93" s="10" t="s">
        <v>635</v>
      </c>
      <c r="V93" s="10" t="s">
        <v>662</v>
      </c>
      <c r="W93" s="11">
        <v>1</v>
      </c>
      <c r="X93" s="10" t="s">
        <v>769</v>
      </c>
      <c r="Y93" s="13">
        <v>109502830</v>
      </c>
      <c r="Z93" s="13">
        <v>109502830</v>
      </c>
      <c r="AA93"/>
      <c r="AB93"/>
      <c r="AC93"/>
      <c r="AE93" s="4" t="s">
        <v>394</v>
      </c>
      <c r="AF93" s="4" t="str">
        <f t="shared" si="5"/>
        <v>0203.01.13</v>
      </c>
      <c r="AG93" s="4" t="s">
        <v>42</v>
      </c>
      <c r="AH93" s="4" t="s">
        <v>383</v>
      </c>
      <c r="AI93" s="4" t="s">
        <v>7</v>
      </c>
      <c r="AJ93" s="4" t="s">
        <v>383</v>
      </c>
      <c r="AK93" s="4" t="s">
        <v>40</v>
      </c>
      <c r="AL93" s="4" t="s">
        <v>1092</v>
      </c>
      <c r="AM93" s="4" t="s">
        <v>319</v>
      </c>
      <c r="AN93" s="4" t="s">
        <v>394</v>
      </c>
      <c r="AO93" s="13">
        <v>542588004</v>
      </c>
      <c r="AP93" s="13">
        <v>49542217</v>
      </c>
      <c r="AQ93" s="4" t="s">
        <v>384</v>
      </c>
    </row>
    <row r="94" spans="1:43" x14ac:dyDescent="0.25">
      <c r="A94" s="4" t="str">
        <f t="shared" si="6"/>
        <v>0201.06.16.4</v>
      </c>
      <c r="B94" s="4" t="str">
        <f t="shared" si="7"/>
        <v>0201.06.16</v>
      </c>
      <c r="C94" s="5" t="s">
        <v>629</v>
      </c>
      <c r="D94" s="6" t="s">
        <v>14</v>
      </c>
      <c r="E94" s="6" t="s">
        <v>15</v>
      </c>
      <c r="F94" s="6" t="s">
        <v>33</v>
      </c>
      <c r="G94" s="6" t="s">
        <v>34</v>
      </c>
      <c r="H94" s="6" t="s">
        <v>24</v>
      </c>
      <c r="I94" s="6" t="s">
        <v>658</v>
      </c>
      <c r="J94" s="6">
        <v>4748</v>
      </c>
      <c r="K94" s="6" t="s">
        <v>710</v>
      </c>
      <c r="L94" s="6">
        <f t="shared" si="8"/>
        <v>4</v>
      </c>
      <c r="M94" s="7">
        <v>360300</v>
      </c>
      <c r="N94" s="7">
        <v>15</v>
      </c>
      <c r="O94" s="8" t="s">
        <v>711</v>
      </c>
      <c r="P94" s="6" t="s">
        <v>661</v>
      </c>
      <c r="Q94" s="6"/>
      <c r="R94" s="6"/>
      <c r="S94" s="6"/>
      <c r="T94" s="6" t="s">
        <v>634</v>
      </c>
      <c r="U94" s="6" t="s">
        <v>635</v>
      </c>
      <c r="V94" s="6" t="s">
        <v>662</v>
      </c>
      <c r="W94" s="7">
        <v>1</v>
      </c>
      <c r="X94" s="6" t="s">
        <v>712</v>
      </c>
      <c r="Y94" s="13">
        <v>109502830</v>
      </c>
      <c r="Z94" s="13">
        <v>109502830</v>
      </c>
      <c r="AA94"/>
      <c r="AB94"/>
      <c r="AC94"/>
      <c r="AE94" s="4" t="s">
        <v>4497</v>
      </c>
      <c r="AF94" s="4" t="str">
        <f t="shared" si="5"/>
        <v>0203.01.13</v>
      </c>
      <c r="AG94" s="4" t="s">
        <v>42</v>
      </c>
      <c r="AH94" s="4" t="s">
        <v>383</v>
      </c>
      <c r="AI94" s="4" t="s">
        <v>7</v>
      </c>
      <c r="AJ94" s="4" t="s">
        <v>383</v>
      </c>
      <c r="AK94" s="4" t="s">
        <v>40</v>
      </c>
      <c r="AL94" s="4" t="s">
        <v>1092</v>
      </c>
      <c r="AM94" s="4" t="s">
        <v>311</v>
      </c>
      <c r="AN94" s="4" t="s">
        <v>4497</v>
      </c>
      <c r="AO94" s="13">
        <v>542588004</v>
      </c>
      <c r="AP94" s="13">
        <v>42494650</v>
      </c>
      <c r="AQ94" s="4" t="s">
        <v>331</v>
      </c>
    </row>
    <row r="95" spans="1:43" x14ac:dyDescent="0.25">
      <c r="A95" s="4" t="str">
        <f t="shared" si="6"/>
        <v>0201.06.16.5</v>
      </c>
      <c r="B95" s="4" t="str">
        <f t="shared" si="7"/>
        <v>0201.06.16</v>
      </c>
      <c r="C95" s="5" t="s">
        <v>629</v>
      </c>
      <c r="D95" s="6" t="s">
        <v>14</v>
      </c>
      <c r="E95" s="6" t="s">
        <v>15</v>
      </c>
      <c r="F95" s="6" t="s">
        <v>33</v>
      </c>
      <c r="G95" s="6" t="s">
        <v>34</v>
      </c>
      <c r="H95" s="6" t="s">
        <v>24</v>
      </c>
      <c r="I95" s="6" t="s">
        <v>658</v>
      </c>
      <c r="J95" s="6">
        <v>4763</v>
      </c>
      <c r="K95" s="6" t="s">
        <v>680</v>
      </c>
      <c r="L95" s="6">
        <f t="shared" si="8"/>
        <v>5</v>
      </c>
      <c r="M95" s="7">
        <v>95000</v>
      </c>
      <c r="N95" s="7">
        <v>10</v>
      </c>
      <c r="O95" s="8" t="s">
        <v>681</v>
      </c>
      <c r="P95" s="6" t="s">
        <v>661</v>
      </c>
      <c r="Q95" s="6"/>
      <c r="R95" s="6"/>
      <c r="S95" s="6"/>
      <c r="T95" s="6" t="s">
        <v>634</v>
      </c>
      <c r="U95" s="6" t="s">
        <v>635</v>
      </c>
      <c r="V95" s="6" t="s">
        <v>662</v>
      </c>
      <c r="W95" s="7">
        <v>1</v>
      </c>
      <c r="X95" s="6" t="s">
        <v>682</v>
      </c>
      <c r="Y95" s="13">
        <v>109502830</v>
      </c>
      <c r="Z95" s="13">
        <v>109502830</v>
      </c>
      <c r="AA95"/>
      <c r="AB95"/>
      <c r="AC95"/>
      <c r="AE95" s="4" t="s">
        <v>390</v>
      </c>
      <c r="AF95" s="4" t="str">
        <f t="shared" si="5"/>
        <v>0203.01.13</v>
      </c>
      <c r="AG95" s="4" t="s">
        <v>42</v>
      </c>
      <c r="AH95" s="4" t="s">
        <v>383</v>
      </c>
      <c r="AI95" s="4" t="s">
        <v>7</v>
      </c>
      <c r="AJ95" s="4" t="s">
        <v>383</v>
      </c>
      <c r="AK95" s="4" t="s">
        <v>40</v>
      </c>
      <c r="AL95" s="4" t="s">
        <v>1092</v>
      </c>
      <c r="AM95" s="4" t="s">
        <v>313</v>
      </c>
      <c r="AN95" s="4" t="s">
        <v>390</v>
      </c>
      <c r="AO95" s="13">
        <v>542588004</v>
      </c>
      <c r="AP95" s="13">
        <v>22165060</v>
      </c>
      <c r="AQ95" s="4" t="s">
        <v>443</v>
      </c>
    </row>
    <row r="96" spans="1:43" x14ac:dyDescent="0.25">
      <c r="A96" s="4" t="str">
        <f t="shared" si="6"/>
        <v>0201.06.16.6</v>
      </c>
      <c r="B96" s="4" t="str">
        <f t="shared" si="7"/>
        <v>0201.06.16</v>
      </c>
      <c r="C96" s="9" t="s">
        <v>629</v>
      </c>
      <c r="D96" s="10" t="s">
        <v>14</v>
      </c>
      <c r="E96" s="10" t="s">
        <v>15</v>
      </c>
      <c r="F96" s="10" t="s">
        <v>33</v>
      </c>
      <c r="G96" s="10" t="s">
        <v>34</v>
      </c>
      <c r="H96" s="10" t="s">
        <v>24</v>
      </c>
      <c r="I96" s="10" t="s">
        <v>658</v>
      </c>
      <c r="J96" s="10">
        <v>4765</v>
      </c>
      <c r="K96" s="10" t="s">
        <v>988</v>
      </c>
      <c r="L96" s="6">
        <f t="shared" si="8"/>
        <v>6</v>
      </c>
      <c r="M96" s="11">
        <v>391300</v>
      </c>
      <c r="N96" s="11">
        <v>50</v>
      </c>
      <c r="O96" s="12" t="s">
        <v>989</v>
      </c>
      <c r="P96" s="10" t="s">
        <v>661</v>
      </c>
      <c r="Q96" s="10"/>
      <c r="R96" s="10"/>
      <c r="S96" s="10"/>
      <c r="T96" s="10" t="s">
        <v>634</v>
      </c>
      <c r="U96" s="10" t="s">
        <v>635</v>
      </c>
      <c r="V96" s="10" t="s">
        <v>662</v>
      </c>
      <c r="W96" s="11">
        <v>1</v>
      </c>
      <c r="X96" s="10" t="s">
        <v>990</v>
      </c>
      <c r="Y96" s="13">
        <v>109502830</v>
      </c>
      <c r="Z96" s="13">
        <v>109502830</v>
      </c>
      <c r="AA96"/>
      <c r="AB96"/>
      <c r="AC96"/>
      <c r="AE96" s="4" t="s">
        <v>391</v>
      </c>
      <c r="AF96" s="4" t="str">
        <f t="shared" si="5"/>
        <v>0203.01.13</v>
      </c>
      <c r="AG96" s="4" t="s">
        <v>42</v>
      </c>
      <c r="AH96" s="4" t="s">
        <v>383</v>
      </c>
      <c r="AI96" s="4" t="s">
        <v>7</v>
      </c>
      <c r="AJ96" s="4" t="s">
        <v>383</v>
      </c>
      <c r="AK96" s="4" t="s">
        <v>40</v>
      </c>
      <c r="AL96" s="4" t="s">
        <v>1092</v>
      </c>
      <c r="AM96" s="4" t="s">
        <v>315</v>
      </c>
      <c r="AN96" s="4" t="s">
        <v>391</v>
      </c>
      <c r="AO96" s="13">
        <v>542588004</v>
      </c>
      <c r="AP96" s="13">
        <v>29394694</v>
      </c>
      <c r="AQ96" s="4" t="s">
        <v>568</v>
      </c>
    </row>
    <row r="97" spans="1:43" x14ac:dyDescent="0.25">
      <c r="A97" s="4" t="str">
        <f t="shared" si="6"/>
        <v>0201.06.16.7</v>
      </c>
      <c r="B97" s="4" t="str">
        <f t="shared" si="7"/>
        <v>0201.06.16</v>
      </c>
      <c r="C97" s="5" t="s">
        <v>629</v>
      </c>
      <c r="D97" s="6" t="s">
        <v>14</v>
      </c>
      <c r="E97" s="6" t="s">
        <v>15</v>
      </c>
      <c r="F97" s="6" t="s">
        <v>33</v>
      </c>
      <c r="G97" s="6" t="s">
        <v>34</v>
      </c>
      <c r="H97" s="6" t="s">
        <v>24</v>
      </c>
      <c r="I97" s="6" t="s">
        <v>658</v>
      </c>
      <c r="J97" s="6">
        <v>4770</v>
      </c>
      <c r="K97" s="6" t="s">
        <v>991</v>
      </c>
      <c r="L97" s="6">
        <f t="shared" si="8"/>
        <v>7</v>
      </c>
      <c r="M97" s="7">
        <v>660000</v>
      </c>
      <c r="N97" s="7">
        <v>60</v>
      </c>
      <c r="O97" s="8" t="s">
        <v>992</v>
      </c>
      <c r="P97" s="6" t="s">
        <v>661</v>
      </c>
      <c r="Q97" s="6"/>
      <c r="R97" s="6"/>
      <c r="S97" s="6"/>
      <c r="T97" s="6" t="s">
        <v>634</v>
      </c>
      <c r="U97" s="6" t="s">
        <v>635</v>
      </c>
      <c r="V97" s="6" t="s">
        <v>662</v>
      </c>
      <c r="W97" s="7">
        <v>1</v>
      </c>
      <c r="X97" s="6" t="s">
        <v>993</v>
      </c>
      <c r="Y97" s="13">
        <v>109502830</v>
      </c>
      <c r="Z97" s="13">
        <v>109502830</v>
      </c>
      <c r="AA97"/>
      <c r="AB97"/>
      <c r="AC97"/>
      <c r="AE97" s="4" t="s">
        <v>389</v>
      </c>
      <c r="AF97" s="4" t="str">
        <f t="shared" si="5"/>
        <v>0203.01.13</v>
      </c>
      <c r="AG97" s="4" t="s">
        <v>42</v>
      </c>
      <c r="AH97" s="4" t="s">
        <v>383</v>
      </c>
      <c r="AI97" s="4" t="s">
        <v>7</v>
      </c>
      <c r="AJ97" s="4" t="s">
        <v>383</v>
      </c>
      <c r="AK97" s="4" t="s">
        <v>40</v>
      </c>
      <c r="AL97" s="4" t="s">
        <v>1092</v>
      </c>
      <c r="AM97" s="4" t="s">
        <v>350</v>
      </c>
      <c r="AN97" s="4" t="s">
        <v>389</v>
      </c>
      <c r="AO97" s="13">
        <v>542588004</v>
      </c>
      <c r="AP97" s="13">
        <v>15048344</v>
      </c>
      <c r="AQ97" s="4" t="s">
        <v>428</v>
      </c>
    </row>
    <row r="98" spans="1:43" x14ac:dyDescent="0.25">
      <c r="A98" s="4" t="str">
        <f t="shared" si="6"/>
        <v>0201.06.16.8</v>
      </c>
      <c r="B98" s="4" t="str">
        <f t="shared" si="7"/>
        <v>0201.06.16</v>
      </c>
      <c r="C98" s="9" t="s">
        <v>629</v>
      </c>
      <c r="D98" s="10" t="s">
        <v>14</v>
      </c>
      <c r="E98" s="10" t="s">
        <v>15</v>
      </c>
      <c r="F98" s="10" t="s">
        <v>33</v>
      </c>
      <c r="G98" s="10" t="s">
        <v>34</v>
      </c>
      <c r="H98" s="10" t="s">
        <v>24</v>
      </c>
      <c r="I98" s="10" t="s">
        <v>658</v>
      </c>
      <c r="J98" s="10">
        <v>4773</v>
      </c>
      <c r="K98" s="10" t="s">
        <v>683</v>
      </c>
      <c r="L98" s="6">
        <f t="shared" si="8"/>
        <v>8</v>
      </c>
      <c r="M98" s="11">
        <v>457700</v>
      </c>
      <c r="N98" s="11">
        <v>50</v>
      </c>
      <c r="O98" s="12" t="s">
        <v>684</v>
      </c>
      <c r="P98" s="10" t="s">
        <v>661</v>
      </c>
      <c r="Q98" s="10"/>
      <c r="R98" s="10"/>
      <c r="S98" s="10"/>
      <c r="T98" s="10" t="s">
        <v>634</v>
      </c>
      <c r="U98" s="10" t="s">
        <v>635</v>
      </c>
      <c r="V98" s="10" t="s">
        <v>662</v>
      </c>
      <c r="W98" s="11">
        <v>1</v>
      </c>
      <c r="X98" s="10" t="s">
        <v>685</v>
      </c>
      <c r="Y98" s="13">
        <v>109502830</v>
      </c>
      <c r="Z98" s="13">
        <v>109502830</v>
      </c>
      <c r="AA98"/>
      <c r="AB98"/>
      <c r="AC98"/>
      <c r="AE98" s="4" t="s">
        <v>384</v>
      </c>
      <c r="AF98" s="4" t="str">
        <f t="shared" si="5"/>
        <v>0203.01.13</v>
      </c>
      <c r="AG98" s="4" t="s">
        <v>42</v>
      </c>
      <c r="AH98" s="4" t="s">
        <v>383</v>
      </c>
      <c r="AI98" s="4" t="s">
        <v>7</v>
      </c>
      <c r="AJ98" s="4" t="s">
        <v>383</v>
      </c>
      <c r="AK98" s="4" t="s">
        <v>40</v>
      </c>
      <c r="AL98" s="4" t="s">
        <v>1092</v>
      </c>
      <c r="AM98" s="4" t="s">
        <v>298</v>
      </c>
      <c r="AN98" s="4" t="s">
        <v>384</v>
      </c>
      <c r="AO98" s="13">
        <v>542588004</v>
      </c>
      <c r="AP98" s="13">
        <v>295061066</v>
      </c>
      <c r="AQ98" s="4" t="s">
        <v>4501</v>
      </c>
    </row>
    <row r="99" spans="1:43" x14ac:dyDescent="0.25">
      <c r="A99" s="4" t="str">
        <f t="shared" si="6"/>
        <v>0201.06.16.9</v>
      </c>
      <c r="B99" s="4" t="str">
        <f t="shared" si="7"/>
        <v>0201.06.16</v>
      </c>
      <c r="C99" s="5" t="s">
        <v>629</v>
      </c>
      <c r="D99" s="6" t="s">
        <v>14</v>
      </c>
      <c r="E99" s="6" t="s">
        <v>15</v>
      </c>
      <c r="F99" s="6" t="s">
        <v>33</v>
      </c>
      <c r="G99" s="6" t="s">
        <v>34</v>
      </c>
      <c r="H99" s="6" t="s">
        <v>24</v>
      </c>
      <c r="I99" s="6" t="s">
        <v>658</v>
      </c>
      <c r="J99" s="6">
        <v>4781</v>
      </c>
      <c r="K99" s="6" t="s">
        <v>750</v>
      </c>
      <c r="L99" s="6">
        <f t="shared" si="8"/>
        <v>9</v>
      </c>
      <c r="M99" s="7">
        <v>676366.67</v>
      </c>
      <c r="N99" s="7">
        <v>30</v>
      </c>
      <c r="O99" s="8" t="s">
        <v>751</v>
      </c>
      <c r="P99" s="6" t="s">
        <v>661</v>
      </c>
      <c r="Q99" s="6"/>
      <c r="R99" s="6"/>
      <c r="S99" s="6"/>
      <c r="T99" s="6" t="s">
        <v>634</v>
      </c>
      <c r="U99" s="6" t="s">
        <v>635</v>
      </c>
      <c r="V99" s="6" t="s">
        <v>662</v>
      </c>
      <c r="W99" s="7">
        <v>1</v>
      </c>
      <c r="X99" s="6" t="s">
        <v>752</v>
      </c>
      <c r="Y99" s="13">
        <v>109502830</v>
      </c>
      <c r="Z99" s="13">
        <v>109502830</v>
      </c>
      <c r="AA99"/>
      <c r="AB99"/>
      <c r="AC99"/>
      <c r="AE99" s="4" t="s">
        <v>397</v>
      </c>
      <c r="AF99" s="4" t="str">
        <f t="shared" si="5"/>
        <v>0203.01.13</v>
      </c>
      <c r="AG99" s="4" t="s">
        <v>42</v>
      </c>
      <c r="AH99" s="4" t="s">
        <v>383</v>
      </c>
      <c r="AI99" s="4" t="s">
        <v>7</v>
      </c>
      <c r="AJ99" s="4" t="s">
        <v>383</v>
      </c>
      <c r="AK99" s="4" t="s">
        <v>40</v>
      </c>
      <c r="AL99" s="4" t="s">
        <v>1092</v>
      </c>
      <c r="AM99" s="4" t="s">
        <v>398</v>
      </c>
      <c r="AN99" s="4" t="s">
        <v>397</v>
      </c>
      <c r="AO99" s="13">
        <v>542588004</v>
      </c>
      <c r="AP99" s="13">
        <v>48434130</v>
      </c>
      <c r="AQ99" s="4" t="s">
        <v>378</v>
      </c>
    </row>
    <row r="100" spans="1:43" x14ac:dyDescent="0.25">
      <c r="A100" s="4" t="str">
        <f t="shared" si="6"/>
        <v>0201.06.16.10</v>
      </c>
      <c r="B100" s="4" t="str">
        <f t="shared" si="7"/>
        <v>0201.06.16</v>
      </c>
      <c r="C100" s="9" t="s">
        <v>629</v>
      </c>
      <c r="D100" s="10" t="s">
        <v>14</v>
      </c>
      <c r="E100" s="10" t="s">
        <v>15</v>
      </c>
      <c r="F100" s="10" t="s">
        <v>33</v>
      </c>
      <c r="G100" s="10" t="s">
        <v>34</v>
      </c>
      <c r="H100" s="10" t="s">
        <v>24</v>
      </c>
      <c r="I100" s="10" t="s">
        <v>658</v>
      </c>
      <c r="J100" s="10">
        <v>4786</v>
      </c>
      <c r="K100" s="10" t="s">
        <v>753</v>
      </c>
      <c r="L100" s="6">
        <f t="shared" si="8"/>
        <v>10</v>
      </c>
      <c r="M100" s="11">
        <v>161100</v>
      </c>
      <c r="N100" s="11">
        <v>60</v>
      </c>
      <c r="O100" s="12" t="s">
        <v>754</v>
      </c>
      <c r="P100" s="10" t="s">
        <v>661</v>
      </c>
      <c r="Q100" s="10"/>
      <c r="R100" s="10"/>
      <c r="S100" s="10"/>
      <c r="T100" s="10" t="s">
        <v>634</v>
      </c>
      <c r="U100" s="10" t="s">
        <v>635</v>
      </c>
      <c r="V100" s="10" t="s">
        <v>662</v>
      </c>
      <c r="W100" s="11">
        <v>1</v>
      </c>
      <c r="X100" s="10" t="s">
        <v>755</v>
      </c>
      <c r="Y100" s="13">
        <v>109502830</v>
      </c>
      <c r="Z100" s="13">
        <v>109502830</v>
      </c>
      <c r="AA100"/>
      <c r="AB100"/>
      <c r="AC100"/>
      <c r="AE100" s="4" t="s">
        <v>383</v>
      </c>
      <c r="AF100" s="4" t="str">
        <f t="shared" si="5"/>
        <v>0203.01.98</v>
      </c>
      <c r="AG100" s="4" t="s">
        <v>42</v>
      </c>
      <c r="AH100" s="4" t="s">
        <v>383</v>
      </c>
      <c r="AI100" s="4" t="s">
        <v>7</v>
      </c>
      <c r="AJ100" s="4" t="s">
        <v>383</v>
      </c>
      <c r="AK100" s="4" t="s">
        <v>27</v>
      </c>
      <c r="AL100" s="4" t="s">
        <v>4498</v>
      </c>
      <c r="AM100" s="4" t="s">
        <v>296</v>
      </c>
      <c r="AN100" s="4" t="s">
        <v>383</v>
      </c>
      <c r="AO100" s="13">
        <v>16286138930</v>
      </c>
      <c r="AP100" s="13">
        <v>6652878921</v>
      </c>
      <c r="AQ100" s="4" t="s">
        <v>395</v>
      </c>
    </row>
    <row r="101" spans="1:43" x14ac:dyDescent="0.25">
      <c r="A101" s="4" t="str">
        <f t="shared" si="6"/>
        <v>0201.06.16.11</v>
      </c>
      <c r="B101" s="4" t="str">
        <f t="shared" si="7"/>
        <v>0201.06.16</v>
      </c>
      <c r="C101" s="5" t="s">
        <v>629</v>
      </c>
      <c r="D101" s="6" t="s">
        <v>14</v>
      </c>
      <c r="E101" s="6" t="s">
        <v>15</v>
      </c>
      <c r="F101" s="6" t="s">
        <v>33</v>
      </c>
      <c r="G101" s="6" t="s">
        <v>34</v>
      </c>
      <c r="H101" s="6" t="s">
        <v>24</v>
      </c>
      <c r="I101" s="6" t="s">
        <v>658</v>
      </c>
      <c r="J101" s="6">
        <v>4789</v>
      </c>
      <c r="K101" s="6" t="s">
        <v>717</v>
      </c>
      <c r="L101" s="6">
        <f t="shared" si="8"/>
        <v>11</v>
      </c>
      <c r="M101" s="7">
        <v>354110.88</v>
      </c>
      <c r="N101" s="7">
        <v>50</v>
      </c>
      <c r="O101" s="8" t="s">
        <v>718</v>
      </c>
      <c r="P101" s="6" t="s">
        <v>661</v>
      </c>
      <c r="Q101" s="6"/>
      <c r="R101" s="6"/>
      <c r="S101" s="6"/>
      <c r="T101" s="6" t="s">
        <v>634</v>
      </c>
      <c r="U101" s="6" t="s">
        <v>635</v>
      </c>
      <c r="V101" s="6" t="s">
        <v>662</v>
      </c>
      <c r="W101" s="7">
        <v>1</v>
      </c>
      <c r="X101" s="6" t="s">
        <v>719</v>
      </c>
      <c r="Y101" s="13">
        <v>109502830</v>
      </c>
      <c r="Z101" s="13">
        <v>109502830</v>
      </c>
      <c r="AA101"/>
      <c r="AB101"/>
      <c r="AC101"/>
      <c r="AE101" s="4" t="s">
        <v>405</v>
      </c>
      <c r="AF101" s="4" t="str">
        <f t="shared" si="5"/>
        <v>0203.02.11</v>
      </c>
      <c r="AG101" s="4" t="s">
        <v>42</v>
      </c>
      <c r="AH101" s="4" t="s">
        <v>383</v>
      </c>
      <c r="AI101" s="4" t="s">
        <v>25</v>
      </c>
      <c r="AJ101" s="4" t="s">
        <v>406</v>
      </c>
      <c r="AK101" s="4" t="s">
        <v>10</v>
      </c>
      <c r="AL101" s="4" t="s">
        <v>4499</v>
      </c>
      <c r="AM101" s="4" t="s">
        <v>296</v>
      </c>
      <c r="AN101" s="4" t="s">
        <v>405</v>
      </c>
      <c r="AO101" s="13">
        <v>5719418900</v>
      </c>
      <c r="AP101" s="13">
        <v>5719418900</v>
      </c>
      <c r="AQ101" s="4" t="s">
        <v>371</v>
      </c>
    </row>
    <row r="102" spans="1:43" x14ac:dyDescent="0.25">
      <c r="A102" s="4" t="str">
        <f t="shared" si="6"/>
        <v>0201.06.16.12</v>
      </c>
      <c r="B102" s="4" t="str">
        <f t="shared" si="7"/>
        <v>0201.06.16</v>
      </c>
      <c r="C102" s="5" t="s">
        <v>629</v>
      </c>
      <c r="D102" s="6" t="s">
        <v>14</v>
      </c>
      <c r="E102" s="6" t="s">
        <v>15</v>
      </c>
      <c r="F102" s="6" t="s">
        <v>33</v>
      </c>
      <c r="G102" s="6" t="s">
        <v>34</v>
      </c>
      <c r="H102" s="6" t="s">
        <v>24</v>
      </c>
      <c r="I102" s="6" t="s">
        <v>658</v>
      </c>
      <c r="J102" s="6">
        <v>4790</v>
      </c>
      <c r="K102" s="6" t="s">
        <v>696</v>
      </c>
      <c r="L102" s="6">
        <f t="shared" si="8"/>
        <v>12</v>
      </c>
      <c r="M102" s="7">
        <v>85000</v>
      </c>
      <c r="N102" s="7">
        <v>50</v>
      </c>
      <c r="O102" s="8" t="s">
        <v>697</v>
      </c>
      <c r="P102" s="6" t="s">
        <v>661</v>
      </c>
      <c r="Q102" s="6"/>
      <c r="R102" s="6"/>
      <c r="S102" s="6"/>
      <c r="T102" s="6" t="s">
        <v>634</v>
      </c>
      <c r="U102" s="6" t="s">
        <v>635</v>
      </c>
      <c r="V102" s="6" t="s">
        <v>662</v>
      </c>
      <c r="W102" s="7">
        <v>1</v>
      </c>
      <c r="X102" s="6" t="s">
        <v>698</v>
      </c>
      <c r="Y102" s="13">
        <v>109502830</v>
      </c>
      <c r="Z102" s="13">
        <v>109502830</v>
      </c>
      <c r="AA102"/>
      <c r="AB102"/>
      <c r="AC102"/>
      <c r="AE102" s="4" t="s">
        <v>407</v>
      </c>
      <c r="AF102" s="4" t="str">
        <f t="shared" si="5"/>
        <v>0203.02.12</v>
      </c>
      <c r="AG102" s="4" t="s">
        <v>42</v>
      </c>
      <c r="AH102" s="4" t="s">
        <v>383</v>
      </c>
      <c r="AI102" s="4" t="s">
        <v>25</v>
      </c>
      <c r="AJ102" s="4" t="s">
        <v>406</v>
      </c>
      <c r="AK102" s="4" t="s">
        <v>32</v>
      </c>
      <c r="AL102" s="4" t="s">
        <v>4500</v>
      </c>
      <c r="AM102" s="4" t="s">
        <v>298</v>
      </c>
      <c r="AN102" s="4" t="s">
        <v>407</v>
      </c>
      <c r="AO102" s="13">
        <v>345419146</v>
      </c>
      <c r="AP102" s="13">
        <v>50448045</v>
      </c>
      <c r="AQ102" s="4" t="s">
        <v>481</v>
      </c>
    </row>
    <row r="103" spans="1:43" x14ac:dyDescent="0.25">
      <c r="A103" s="4" t="str">
        <f t="shared" si="6"/>
        <v>0201.06.16.13</v>
      </c>
      <c r="B103" s="4" t="str">
        <f t="shared" si="7"/>
        <v>0201.06.16</v>
      </c>
      <c r="C103" s="9" t="s">
        <v>629</v>
      </c>
      <c r="D103" s="10" t="s">
        <v>14</v>
      </c>
      <c r="E103" s="10" t="s">
        <v>15</v>
      </c>
      <c r="F103" s="10" t="s">
        <v>33</v>
      </c>
      <c r="G103" s="10" t="s">
        <v>34</v>
      </c>
      <c r="H103" s="10" t="s">
        <v>24</v>
      </c>
      <c r="I103" s="10" t="s">
        <v>658</v>
      </c>
      <c r="J103" s="10">
        <v>4821</v>
      </c>
      <c r="K103" s="10" t="s">
        <v>706</v>
      </c>
      <c r="L103" s="6">
        <f t="shared" si="8"/>
        <v>13</v>
      </c>
      <c r="M103" s="11">
        <v>73066.67</v>
      </c>
      <c r="N103" s="11">
        <v>80</v>
      </c>
      <c r="O103" s="12" t="s">
        <v>707</v>
      </c>
      <c r="P103" s="10" t="s">
        <v>708</v>
      </c>
      <c r="Q103" s="10"/>
      <c r="R103" s="10"/>
      <c r="S103" s="10"/>
      <c r="T103" s="10" t="s">
        <v>634</v>
      </c>
      <c r="U103" s="10" t="s">
        <v>635</v>
      </c>
      <c r="V103" s="10" t="s">
        <v>662</v>
      </c>
      <c r="W103" s="11">
        <v>1</v>
      </c>
      <c r="X103" s="10" t="s">
        <v>709</v>
      </c>
      <c r="Y103" s="13">
        <v>109502830</v>
      </c>
      <c r="Z103" s="13">
        <v>109502830</v>
      </c>
      <c r="AA103"/>
      <c r="AB103"/>
      <c r="AC103"/>
      <c r="AE103" s="4" t="s">
        <v>4501</v>
      </c>
      <c r="AF103" s="4" t="str">
        <f t="shared" si="5"/>
        <v>0203.02.12</v>
      </c>
      <c r="AG103" s="4" t="s">
        <v>42</v>
      </c>
      <c r="AH103" s="4" t="s">
        <v>383</v>
      </c>
      <c r="AI103" s="4" t="s">
        <v>25</v>
      </c>
      <c r="AJ103" s="4" t="s">
        <v>406</v>
      </c>
      <c r="AK103" s="4" t="s">
        <v>32</v>
      </c>
      <c r="AL103" s="4" t="s">
        <v>4500</v>
      </c>
      <c r="AM103" s="4" t="s">
        <v>346</v>
      </c>
      <c r="AN103" s="4" t="s">
        <v>4501</v>
      </c>
      <c r="AO103" s="13">
        <v>345419146</v>
      </c>
      <c r="AP103" s="13">
        <v>40664400</v>
      </c>
      <c r="AQ103" s="4" t="s">
        <v>475</v>
      </c>
    </row>
    <row r="104" spans="1:43" x14ac:dyDescent="0.25">
      <c r="A104" s="4" t="str">
        <f t="shared" si="6"/>
        <v>0201.06.16.14</v>
      </c>
      <c r="B104" s="4" t="str">
        <f t="shared" si="7"/>
        <v>0201.06.16</v>
      </c>
      <c r="C104" s="9" t="s">
        <v>629</v>
      </c>
      <c r="D104" s="10" t="s">
        <v>14</v>
      </c>
      <c r="E104" s="10" t="s">
        <v>15</v>
      </c>
      <c r="F104" s="10" t="s">
        <v>33</v>
      </c>
      <c r="G104" s="10" t="s">
        <v>34</v>
      </c>
      <c r="H104" s="10" t="s">
        <v>24</v>
      </c>
      <c r="I104" s="10" t="s">
        <v>658</v>
      </c>
      <c r="J104" s="10">
        <v>4822</v>
      </c>
      <c r="K104" s="10" t="s">
        <v>699</v>
      </c>
      <c r="L104" s="6">
        <f t="shared" si="8"/>
        <v>14</v>
      </c>
      <c r="M104" s="11">
        <v>1664412.8</v>
      </c>
      <c r="N104" s="11">
        <v>9</v>
      </c>
      <c r="O104" s="12" t="s">
        <v>700</v>
      </c>
      <c r="P104" s="10" t="s">
        <v>661</v>
      </c>
      <c r="Q104" s="10"/>
      <c r="R104" s="10"/>
      <c r="S104" s="10"/>
      <c r="T104" s="10" t="s">
        <v>634</v>
      </c>
      <c r="U104" s="10" t="s">
        <v>635</v>
      </c>
      <c r="V104" s="10" t="s">
        <v>662</v>
      </c>
      <c r="W104" s="11">
        <v>1</v>
      </c>
      <c r="X104" s="10" t="s">
        <v>701</v>
      </c>
      <c r="Y104" s="13">
        <v>109502830</v>
      </c>
      <c r="Z104" s="13">
        <v>109502830</v>
      </c>
      <c r="AA104"/>
      <c r="AB104"/>
      <c r="AC104"/>
      <c r="AE104" s="4" t="s">
        <v>408</v>
      </c>
      <c r="AF104" s="4" t="str">
        <f t="shared" si="5"/>
        <v>0203.03.11</v>
      </c>
      <c r="AG104" s="4" t="s">
        <v>42</v>
      </c>
      <c r="AH104" s="4" t="s">
        <v>383</v>
      </c>
      <c r="AI104" s="4" t="s">
        <v>46</v>
      </c>
      <c r="AJ104" s="4" t="s">
        <v>408</v>
      </c>
      <c r="AK104" s="4" t="s">
        <v>10</v>
      </c>
      <c r="AL104" s="4" t="s">
        <v>4502</v>
      </c>
      <c r="AM104" s="4" t="s">
        <v>296</v>
      </c>
      <c r="AN104" s="4" t="s">
        <v>408</v>
      </c>
      <c r="AO104" s="13">
        <v>2533097506</v>
      </c>
      <c r="AP104" s="13">
        <v>2692366885</v>
      </c>
      <c r="AQ104" s="4" t="s">
        <v>415</v>
      </c>
    </row>
    <row r="105" spans="1:43" x14ac:dyDescent="0.25">
      <c r="A105" s="4" t="str">
        <f t="shared" si="6"/>
        <v>0202.01.11.1</v>
      </c>
      <c r="B105" s="4" t="str">
        <f t="shared" si="7"/>
        <v>0202.01.11</v>
      </c>
      <c r="C105" s="5" t="s">
        <v>629</v>
      </c>
      <c r="D105" s="6" t="s">
        <v>36</v>
      </c>
      <c r="E105" s="6" t="s">
        <v>37</v>
      </c>
      <c r="F105" s="6" t="s">
        <v>7</v>
      </c>
      <c r="G105" s="6" t="s">
        <v>38</v>
      </c>
      <c r="H105" s="6" t="s">
        <v>10</v>
      </c>
      <c r="I105" s="6" t="s">
        <v>998</v>
      </c>
      <c r="J105" s="6">
        <v>3227</v>
      </c>
      <c r="K105" s="6" t="s">
        <v>1046</v>
      </c>
      <c r="L105" s="6">
        <f t="shared" si="8"/>
        <v>1</v>
      </c>
      <c r="M105" s="7">
        <v>13202522.460000001</v>
      </c>
      <c r="N105" s="7">
        <v>90</v>
      </c>
      <c r="O105" s="8" t="s">
        <v>1047</v>
      </c>
      <c r="P105" s="6" t="s">
        <v>1048</v>
      </c>
      <c r="Q105" s="6"/>
      <c r="R105" s="6"/>
      <c r="S105" s="6"/>
      <c r="T105" s="6" t="s">
        <v>634</v>
      </c>
      <c r="U105" s="6" t="s">
        <v>635</v>
      </c>
      <c r="V105" s="6" t="s">
        <v>1002</v>
      </c>
      <c r="W105" s="7">
        <v>1</v>
      </c>
      <c r="X105" s="6" t="s">
        <v>1049</v>
      </c>
      <c r="Y105" s="13">
        <v>654279439</v>
      </c>
      <c r="Z105" s="13">
        <v>18487431680</v>
      </c>
      <c r="AA105"/>
      <c r="AB105"/>
      <c r="AC105"/>
      <c r="AE105" s="4" t="s">
        <v>409</v>
      </c>
      <c r="AF105" s="4" t="str">
        <f t="shared" si="5"/>
        <v>0203.03.11</v>
      </c>
      <c r="AG105" s="4" t="s">
        <v>42</v>
      </c>
      <c r="AH105" s="4" t="s">
        <v>383</v>
      </c>
      <c r="AI105" s="4" t="s">
        <v>46</v>
      </c>
      <c r="AJ105" s="4" t="s">
        <v>408</v>
      </c>
      <c r="AK105" s="4" t="s">
        <v>10</v>
      </c>
      <c r="AL105" s="4" t="s">
        <v>4502</v>
      </c>
      <c r="AM105" s="4" t="s">
        <v>298</v>
      </c>
      <c r="AN105" s="4" t="s">
        <v>409</v>
      </c>
      <c r="AO105" s="13">
        <v>2533097506</v>
      </c>
      <c r="AP105" s="13">
        <v>90007504</v>
      </c>
      <c r="AQ105" s="4" t="s">
        <v>421</v>
      </c>
    </row>
    <row r="106" spans="1:43" x14ac:dyDescent="0.25">
      <c r="A106" s="4" t="str">
        <f t="shared" si="6"/>
        <v>0202.01.11.2</v>
      </c>
      <c r="B106" s="4" t="str">
        <f t="shared" si="7"/>
        <v>0202.01.11</v>
      </c>
      <c r="C106" s="9" t="s">
        <v>629</v>
      </c>
      <c r="D106" s="10" t="s">
        <v>36</v>
      </c>
      <c r="E106" s="10" t="s">
        <v>37</v>
      </c>
      <c r="F106" s="10" t="s">
        <v>7</v>
      </c>
      <c r="G106" s="10" t="s">
        <v>38</v>
      </c>
      <c r="H106" s="10" t="s">
        <v>10</v>
      </c>
      <c r="I106" s="10" t="s">
        <v>998</v>
      </c>
      <c r="J106" s="10">
        <v>3228</v>
      </c>
      <c r="K106" s="10" t="s">
        <v>1028</v>
      </c>
      <c r="L106" s="6">
        <f t="shared" si="8"/>
        <v>2</v>
      </c>
      <c r="M106" s="11">
        <v>16625398.65</v>
      </c>
      <c r="N106" s="11">
        <v>290</v>
      </c>
      <c r="O106" s="12" t="s">
        <v>1029</v>
      </c>
      <c r="P106" s="10" t="s">
        <v>1030</v>
      </c>
      <c r="Q106" s="10"/>
      <c r="R106" s="10"/>
      <c r="S106" s="10"/>
      <c r="T106" s="10" t="s">
        <v>634</v>
      </c>
      <c r="U106" s="10" t="s">
        <v>635</v>
      </c>
      <c r="V106" s="10" t="s">
        <v>1002</v>
      </c>
      <c r="W106" s="11">
        <v>1</v>
      </c>
      <c r="X106" s="10" t="s">
        <v>1031</v>
      </c>
      <c r="Y106" s="13">
        <v>654279439</v>
      </c>
      <c r="Z106" s="13">
        <v>18487431680</v>
      </c>
      <c r="AA106"/>
      <c r="AB106"/>
      <c r="AC106"/>
      <c r="AE106" s="4" t="s">
        <v>410</v>
      </c>
      <c r="AF106" s="4" t="str">
        <f t="shared" si="5"/>
        <v>0203.03.11</v>
      </c>
      <c r="AG106" s="4" t="s">
        <v>42</v>
      </c>
      <c r="AH106" s="4" t="s">
        <v>383</v>
      </c>
      <c r="AI106" s="4" t="s">
        <v>46</v>
      </c>
      <c r="AJ106" s="4" t="s">
        <v>408</v>
      </c>
      <c r="AK106" s="4" t="s">
        <v>10</v>
      </c>
      <c r="AL106" s="4" t="s">
        <v>4502</v>
      </c>
      <c r="AM106" s="4" t="s">
        <v>346</v>
      </c>
      <c r="AN106" s="4" t="s">
        <v>410</v>
      </c>
      <c r="AO106" s="13">
        <v>2533097506</v>
      </c>
      <c r="AP106" s="13">
        <v>44790264</v>
      </c>
      <c r="AQ106" s="4" t="s">
        <v>4577</v>
      </c>
    </row>
    <row r="107" spans="1:43" x14ac:dyDescent="0.25">
      <c r="A107" s="4" t="str">
        <f t="shared" si="6"/>
        <v>0202.01.11.3</v>
      </c>
      <c r="B107" s="4" t="str">
        <f t="shared" si="7"/>
        <v>0202.01.11</v>
      </c>
      <c r="C107" s="5" t="s">
        <v>629</v>
      </c>
      <c r="D107" s="6" t="s">
        <v>36</v>
      </c>
      <c r="E107" s="6" t="s">
        <v>37</v>
      </c>
      <c r="F107" s="6" t="s">
        <v>7</v>
      </c>
      <c r="G107" s="6" t="s">
        <v>38</v>
      </c>
      <c r="H107" s="6" t="s">
        <v>10</v>
      </c>
      <c r="I107" s="6" t="s">
        <v>998</v>
      </c>
      <c r="J107" s="6">
        <v>3229</v>
      </c>
      <c r="K107" s="6" t="s">
        <v>999</v>
      </c>
      <c r="L107" s="6">
        <f t="shared" si="8"/>
        <v>3</v>
      </c>
      <c r="M107" s="7">
        <v>19070310.210000001</v>
      </c>
      <c r="N107" s="7">
        <v>450</v>
      </c>
      <c r="O107" s="8" t="s">
        <v>1000</v>
      </c>
      <c r="P107" s="6" t="s">
        <v>1001</v>
      </c>
      <c r="Q107" s="6"/>
      <c r="R107" s="6"/>
      <c r="S107" s="6"/>
      <c r="T107" s="6" t="s">
        <v>634</v>
      </c>
      <c r="U107" s="6" t="s">
        <v>635</v>
      </c>
      <c r="V107" s="6" t="s">
        <v>1002</v>
      </c>
      <c r="W107" s="7">
        <v>1</v>
      </c>
      <c r="X107" s="6" t="s">
        <v>1003</v>
      </c>
      <c r="Y107" s="13">
        <v>654279439</v>
      </c>
      <c r="Z107" s="13">
        <v>18487431680</v>
      </c>
      <c r="AA107"/>
      <c r="AB107"/>
      <c r="AC107"/>
      <c r="AE107" s="4" t="s">
        <v>408</v>
      </c>
      <c r="AF107" s="4" t="str">
        <f t="shared" si="5"/>
        <v>0203.03.12</v>
      </c>
      <c r="AG107" s="4" t="s">
        <v>42</v>
      </c>
      <c r="AH107" s="4" t="s">
        <v>383</v>
      </c>
      <c r="AI107" s="4" t="s">
        <v>46</v>
      </c>
      <c r="AJ107" s="4" t="s">
        <v>408</v>
      </c>
      <c r="AK107" s="4" t="s">
        <v>32</v>
      </c>
      <c r="AL107" s="4" t="s">
        <v>4503</v>
      </c>
      <c r="AM107" s="4" t="s">
        <v>296</v>
      </c>
      <c r="AN107" s="4" t="s">
        <v>408</v>
      </c>
      <c r="AO107" s="13">
        <v>345419146</v>
      </c>
      <c r="AP107" s="13">
        <v>2692366885</v>
      </c>
      <c r="AQ107" s="4" t="s">
        <v>4491</v>
      </c>
    </row>
    <row r="108" spans="1:43" x14ac:dyDescent="0.25">
      <c r="A108" s="4" t="str">
        <f t="shared" si="6"/>
        <v>0202.01.11.4</v>
      </c>
      <c r="B108" s="4" t="str">
        <f t="shared" si="7"/>
        <v>0202.01.11</v>
      </c>
      <c r="C108" s="9" t="s">
        <v>629</v>
      </c>
      <c r="D108" s="10" t="s">
        <v>36</v>
      </c>
      <c r="E108" s="10" t="s">
        <v>37</v>
      </c>
      <c r="F108" s="10" t="s">
        <v>7</v>
      </c>
      <c r="G108" s="10" t="s">
        <v>38</v>
      </c>
      <c r="H108" s="10" t="s">
        <v>10</v>
      </c>
      <c r="I108" s="10" t="s">
        <v>998</v>
      </c>
      <c r="J108" s="10">
        <v>3230</v>
      </c>
      <c r="K108" s="10" t="s">
        <v>1035</v>
      </c>
      <c r="L108" s="6">
        <f t="shared" si="8"/>
        <v>4</v>
      </c>
      <c r="M108" s="11">
        <v>12122686.310000001</v>
      </c>
      <c r="N108" s="11">
        <v>580</v>
      </c>
      <c r="O108" s="12" t="s">
        <v>1036</v>
      </c>
      <c r="P108" s="10" t="s">
        <v>1037</v>
      </c>
      <c r="Q108" s="10"/>
      <c r="R108" s="10"/>
      <c r="S108" s="10"/>
      <c r="T108" s="10" t="s">
        <v>634</v>
      </c>
      <c r="U108" s="10" t="s">
        <v>635</v>
      </c>
      <c r="V108" s="10" t="s">
        <v>1002</v>
      </c>
      <c r="W108" s="11">
        <v>1</v>
      </c>
      <c r="X108" s="10" t="s">
        <v>1038</v>
      </c>
      <c r="Y108" s="13">
        <v>654279439</v>
      </c>
      <c r="Z108" s="13">
        <v>18487431680</v>
      </c>
      <c r="AA108"/>
      <c r="AB108"/>
      <c r="AC108"/>
      <c r="AE108" s="4" t="s">
        <v>408</v>
      </c>
      <c r="AF108" s="4" t="str">
        <f t="shared" si="5"/>
        <v>0203.03.13</v>
      </c>
      <c r="AG108" s="4" t="s">
        <v>42</v>
      </c>
      <c r="AH108" s="4" t="s">
        <v>383</v>
      </c>
      <c r="AI108" s="4" t="s">
        <v>46</v>
      </c>
      <c r="AJ108" s="4" t="s">
        <v>408</v>
      </c>
      <c r="AK108" s="4" t="s">
        <v>40</v>
      </c>
      <c r="AL108" s="4" t="s">
        <v>4504</v>
      </c>
      <c r="AM108" s="4" t="s">
        <v>296</v>
      </c>
      <c r="AN108" s="4" t="s">
        <v>408</v>
      </c>
      <c r="AO108" s="13">
        <v>489195594</v>
      </c>
      <c r="AP108" s="13">
        <v>2692366885</v>
      </c>
      <c r="AQ108" s="4" t="s">
        <v>418</v>
      </c>
    </row>
    <row r="109" spans="1:43" x14ac:dyDescent="0.25">
      <c r="A109" s="4" t="str">
        <f t="shared" si="6"/>
        <v>0202.01.11.5</v>
      </c>
      <c r="B109" s="4" t="str">
        <f t="shared" si="7"/>
        <v>0202.01.11</v>
      </c>
      <c r="C109" s="9" t="s">
        <v>629</v>
      </c>
      <c r="D109" s="10" t="s">
        <v>36</v>
      </c>
      <c r="E109" s="10" t="s">
        <v>37</v>
      </c>
      <c r="F109" s="10" t="s">
        <v>7</v>
      </c>
      <c r="G109" s="10" t="s">
        <v>38</v>
      </c>
      <c r="H109" s="10" t="s">
        <v>10</v>
      </c>
      <c r="I109" s="10" t="s">
        <v>998</v>
      </c>
      <c r="J109" s="10">
        <v>3231</v>
      </c>
      <c r="K109" s="10" t="s">
        <v>1012</v>
      </c>
      <c r="L109" s="6">
        <f t="shared" si="8"/>
        <v>5</v>
      </c>
      <c r="M109" s="11">
        <v>19049935.949999999</v>
      </c>
      <c r="N109" s="11">
        <v>3</v>
      </c>
      <c r="O109" s="12" t="s">
        <v>1013</v>
      </c>
      <c r="P109" s="10" t="s">
        <v>1014</v>
      </c>
      <c r="Q109" s="10"/>
      <c r="R109" s="10"/>
      <c r="S109" s="10"/>
      <c r="T109" s="10" t="s">
        <v>634</v>
      </c>
      <c r="U109" s="10" t="s">
        <v>635</v>
      </c>
      <c r="V109" s="10" t="s">
        <v>1002</v>
      </c>
      <c r="W109" s="11">
        <v>1</v>
      </c>
      <c r="X109" s="10" t="s">
        <v>1015</v>
      </c>
      <c r="Y109" s="13">
        <v>654279439</v>
      </c>
      <c r="Z109" s="13">
        <v>18487431680</v>
      </c>
      <c r="AA109"/>
      <c r="AB109"/>
      <c r="AC109"/>
      <c r="AE109" s="4" t="s">
        <v>411</v>
      </c>
      <c r="AF109" s="4" t="str">
        <f t="shared" si="5"/>
        <v>0203.04.11</v>
      </c>
      <c r="AG109" s="4" t="s">
        <v>42</v>
      </c>
      <c r="AH109" s="4" t="s">
        <v>383</v>
      </c>
      <c r="AI109" s="4" t="s">
        <v>28</v>
      </c>
      <c r="AJ109" s="4" t="s">
        <v>411</v>
      </c>
      <c r="AK109" s="4" t="s">
        <v>10</v>
      </c>
      <c r="AL109" s="4" t="s">
        <v>4505</v>
      </c>
      <c r="AM109" s="4" t="s">
        <v>296</v>
      </c>
      <c r="AN109" s="4" t="s">
        <v>411</v>
      </c>
      <c r="AO109" s="13">
        <v>5054720442</v>
      </c>
      <c r="AP109" s="13">
        <v>5054720442</v>
      </c>
      <c r="AQ109" s="4" t="s">
        <v>405</v>
      </c>
    </row>
    <row r="110" spans="1:43" x14ac:dyDescent="0.25">
      <c r="A110" s="4" t="str">
        <f t="shared" si="6"/>
        <v>0202.01.11.6</v>
      </c>
      <c r="B110" s="4" t="str">
        <f t="shared" si="7"/>
        <v>0202.01.11</v>
      </c>
      <c r="C110" s="5" t="s">
        <v>629</v>
      </c>
      <c r="D110" s="6" t="s">
        <v>36</v>
      </c>
      <c r="E110" s="6" t="s">
        <v>37</v>
      </c>
      <c r="F110" s="6" t="s">
        <v>7</v>
      </c>
      <c r="G110" s="6" t="s">
        <v>38</v>
      </c>
      <c r="H110" s="6" t="s">
        <v>10</v>
      </c>
      <c r="I110" s="6" t="s">
        <v>998</v>
      </c>
      <c r="J110" s="6">
        <v>3232</v>
      </c>
      <c r="K110" s="6" t="s">
        <v>1039</v>
      </c>
      <c r="L110" s="6">
        <f t="shared" si="8"/>
        <v>6</v>
      </c>
      <c r="M110" s="7">
        <v>3463624.72</v>
      </c>
      <c r="N110" s="7">
        <v>3</v>
      </c>
      <c r="O110" s="8" t="s">
        <v>1040</v>
      </c>
      <c r="P110" s="6" t="s">
        <v>1014</v>
      </c>
      <c r="Q110" s="6"/>
      <c r="R110" s="6"/>
      <c r="S110" s="6"/>
      <c r="T110" s="6" t="s">
        <v>634</v>
      </c>
      <c r="U110" s="6" t="s">
        <v>635</v>
      </c>
      <c r="V110" s="6" t="s">
        <v>1002</v>
      </c>
      <c r="W110" s="7">
        <v>1</v>
      </c>
      <c r="X110" s="6" t="s">
        <v>1041</v>
      </c>
      <c r="Y110" s="13">
        <v>654279439</v>
      </c>
      <c r="Z110" s="13">
        <v>18487431680</v>
      </c>
      <c r="AA110"/>
      <c r="AB110"/>
      <c r="AC110"/>
      <c r="AE110" s="4" t="s">
        <v>413</v>
      </c>
      <c r="AF110" s="4" t="str">
        <f t="shared" si="5"/>
        <v>0203.04.12</v>
      </c>
      <c r="AG110" s="4" t="s">
        <v>42</v>
      </c>
      <c r="AH110" s="4" t="s">
        <v>383</v>
      </c>
      <c r="AI110" s="4" t="s">
        <v>28</v>
      </c>
      <c r="AJ110" s="4" t="s">
        <v>411</v>
      </c>
      <c r="AK110" s="4" t="s">
        <v>32</v>
      </c>
      <c r="AL110" s="4" t="s">
        <v>4503</v>
      </c>
      <c r="AM110" s="4" t="s">
        <v>346</v>
      </c>
      <c r="AN110" s="4" t="s">
        <v>413</v>
      </c>
      <c r="AO110" s="13">
        <v>345419146</v>
      </c>
      <c r="AP110" s="13">
        <v>76401585</v>
      </c>
      <c r="AQ110" s="4" t="s">
        <v>4497</v>
      </c>
    </row>
    <row r="111" spans="1:43" x14ac:dyDescent="0.25">
      <c r="A111" s="4" t="str">
        <f t="shared" si="6"/>
        <v>0202.01.11.7</v>
      </c>
      <c r="B111" s="4" t="str">
        <f t="shared" si="7"/>
        <v>0202.01.11</v>
      </c>
      <c r="C111" s="5" t="s">
        <v>629</v>
      </c>
      <c r="D111" s="6" t="s">
        <v>36</v>
      </c>
      <c r="E111" s="6" t="s">
        <v>37</v>
      </c>
      <c r="F111" s="6" t="s">
        <v>7</v>
      </c>
      <c r="G111" s="6" t="s">
        <v>38</v>
      </c>
      <c r="H111" s="6" t="s">
        <v>10</v>
      </c>
      <c r="I111" s="6" t="s">
        <v>998</v>
      </c>
      <c r="J111" s="6">
        <v>3233</v>
      </c>
      <c r="K111" s="6" t="s">
        <v>1032</v>
      </c>
      <c r="L111" s="6">
        <f t="shared" si="8"/>
        <v>7</v>
      </c>
      <c r="M111" s="7">
        <v>27505255.120000001</v>
      </c>
      <c r="N111" s="7">
        <v>1</v>
      </c>
      <c r="O111" s="8" t="s">
        <v>1033</v>
      </c>
      <c r="P111" s="6" t="s">
        <v>1010</v>
      </c>
      <c r="Q111" s="6"/>
      <c r="R111" s="6"/>
      <c r="S111" s="6"/>
      <c r="T111" s="6" t="s">
        <v>634</v>
      </c>
      <c r="U111" s="6" t="s">
        <v>635</v>
      </c>
      <c r="V111" s="6" t="s">
        <v>1002</v>
      </c>
      <c r="W111" s="7">
        <v>1</v>
      </c>
      <c r="X111" s="6" t="s">
        <v>1034</v>
      </c>
      <c r="Y111" s="13">
        <v>654279439</v>
      </c>
      <c r="Z111" s="13">
        <v>18487431680</v>
      </c>
      <c r="AA111"/>
      <c r="AB111"/>
      <c r="AC111"/>
      <c r="AE111" s="4" t="s">
        <v>412</v>
      </c>
      <c r="AF111" s="4" t="str">
        <f t="shared" si="5"/>
        <v>0203.04.13</v>
      </c>
      <c r="AG111" s="4" t="s">
        <v>42</v>
      </c>
      <c r="AH111" s="4" t="s">
        <v>383</v>
      </c>
      <c r="AI111" s="4" t="s">
        <v>28</v>
      </c>
      <c r="AJ111" s="4" t="s">
        <v>411</v>
      </c>
      <c r="AK111" s="4" t="s">
        <v>40</v>
      </c>
      <c r="AL111" s="4" t="s">
        <v>4504</v>
      </c>
      <c r="AM111" s="4" t="s">
        <v>298</v>
      </c>
      <c r="AN111" s="4" t="s">
        <v>412</v>
      </c>
      <c r="AO111" s="13">
        <v>489195594</v>
      </c>
      <c r="AP111" s="13">
        <v>373033563</v>
      </c>
      <c r="AQ111" s="4" t="s">
        <v>385</v>
      </c>
    </row>
    <row r="112" spans="1:43" x14ac:dyDescent="0.25">
      <c r="A112" s="4" t="str">
        <f t="shared" si="6"/>
        <v>0202.01.11.8</v>
      </c>
      <c r="B112" s="4" t="str">
        <f t="shared" si="7"/>
        <v>0202.01.11</v>
      </c>
      <c r="C112" s="5" t="s">
        <v>629</v>
      </c>
      <c r="D112" s="6" t="s">
        <v>36</v>
      </c>
      <c r="E112" s="6" t="s">
        <v>37</v>
      </c>
      <c r="F112" s="6" t="s">
        <v>7</v>
      </c>
      <c r="G112" s="6" t="s">
        <v>38</v>
      </c>
      <c r="H112" s="6" t="s">
        <v>10</v>
      </c>
      <c r="I112" s="6" t="s">
        <v>998</v>
      </c>
      <c r="J112" s="6">
        <v>3234</v>
      </c>
      <c r="K112" s="6" t="s">
        <v>1053</v>
      </c>
      <c r="L112" s="6">
        <f t="shared" si="8"/>
        <v>8</v>
      </c>
      <c r="M112" s="7">
        <v>11409587.310000001</v>
      </c>
      <c r="N112" s="7">
        <v>18</v>
      </c>
      <c r="O112" s="8" t="s">
        <v>1054</v>
      </c>
      <c r="P112" s="6" t="s">
        <v>1055</v>
      </c>
      <c r="Q112" s="6"/>
      <c r="R112" s="6"/>
      <c r="S112" s="6"/>
      <c r="T112" s="6" t="s">
        <v>634</v>
      </c>
      <c r="U112" s="6" t="s">
        <v>635</v>
      </c>
      <c r="V112" s="6" t="s">
        <v>1002</v>
      </c>
      <c r="W112" s="7">
        <v>1</v>
      </c>
      <c r="X112" s="6" t="s">
        <v>1056</v>
      </c>
      <c r="Y112" s="13">
        <v>654279439</v>
      </c>
      <c r="Z112" s="13">
        <v>18487431680</v>
      </c>
      <c r="AA112"/>
      <c r="AB112"/>
      <c r="AC112"/>
      <c r="AE112" s="4" t="s">
        <v>414</v>
      </c>
      <c r="AF112" s="4" t="str">
        <f t="shared" si="5"/>
        <v>0204.01.01</v>
      </c>
      <c r="AG112" s="4" t="s">
        <v>49</v>
      </c>
      <c r="AH112" s="4" t="s">
        <v>414</v>
      </c>
      <c r="AI112" s="4" t="s">
        <v>7</v>
      </c>
      <c r="AJ112" s="4" t="s">
        <v>414</v>
      </c>
      <c r="AK112" s="4" t="s">
        <v>7</v>
      </c>
      <c r="AL112" s="4" t="s">
        <v>595</v>
      </c>
      <c r="AM112" s="4" t="s">
        <v>296</v>
      </c>
      <c r="AN112" s="4" t="s">
        <v>414</v>
      </c>
      <c r="AO112" s="13">
        <v>49421513131</v>
      </c>
      <c r="AP112" s="13">
        <v>6810569097</v>
      </c>
      <c r="AQ112" s="4" t="s">
        <v>4569</v>
      </c>
    </row>
    <row r="113" spans="1:43" x14ac:dyDescent="0.25">
      <c r="A113" s="4" t="str">
        <f t="shared" si="6"/>
        <v>0202.01.11.9</v>
      </c>
      <c r="B113" s="4" t="str">
        <f t="shared" si="7"/>
        <v>0202.01.11</v>
      </c>
      <c r="C113" s="9" t="s">
        <v>629</v>
      </c>
      <c r="D113" s="10" t="s">
        <v>36</v>
      </c>
      <c r="E113" s="10" t="s">
        <v>37</v>
      </c>
      <c r="F113" s="10" t="s">
        <v>7</v>
      </c>
      <c r="G113" s="10" t="s">
        <v>38</v>
      </c>
      <c r="H113" s="10" t="s">
        <v>10</v>
      </c>
      <c r="I113" s="10" t="s">
        <v>998</v>
      </c>
      <c r="J113" s="10">
        <v>3235</v>
      </c>
      <c r="K113" s="10" t="s">
        <v>1064</v>
      </c>
      <c r="L113" s="6">
        <f t="shared" si="8"/>
        <v>9</v>
      </c>
      <c r="M113" s="11">
        <v>10187131.529999999</v>
      </c>
      <c r="N113" s="11">
        <v>80</v>
      </c>
      <c r="O113" s="12" t="s">
        <v>1065</v>
      </c>
      <c r="P113" s="10" t="s">
        <v>1010</v>
      </c>
      <c r="Q113" s="10"/>
      <c r="R113" s="10"/>
      <c r="S113" s="10"/>
      <c r="T113" s="10" t="s">
        <v>634</v>
      </c>
      <c r="U113" s="10" t="s">
        <v>635</v>
      </c>
      <c r="V113" s="10" t="s">
        <v>1002</v>
      </c>
      <c r="W113" s="11">
        <v>1</v>
      </c>
      <c r="X113" s="10" t="s">
        <v>1066</v>
      </c>
      <c r="Y113" s="13">
        <v>654279439</v>
      </c>
      <c r="Z113" s="13">
        <v>18487431680</v>
      </c>
      <c r="AA113"/>
      <c r="AB113"/>
      <c r="AC113"/>
      <c r="AE113" s="4" t="s">
        <v>414</v>
      </c>
      <c r="AF113" s="4" t="str">
        <f t="shared" si="5"/>
        <v>0204.01.11</v>
      </c>
      <c r="AG113" s="4" t="s">
        <v>49</v>
      </c>
      <c r="AH113" s="4" t="s">
        <v>414</v>
      </c>
      <c r="AI113" s="4" t="s">
        <v>7</v>
      </c>
      <c r="AJ113" s="4" t="s">
        <v>414</v>
      </c>
      <c r="AK113" s="4" t="s">
        <v>10</v>
      </c>
      <c r="AL113" s="4" t="s">
        <v>4506</v>
      </c>
      <c r="AM113" s="4" t="s">
        <v>296</v>
      </c>
      <c r="AN113" s="4" t="s">
        <v>414</v>
      </c>
      <c r="AO113" s="13">
        <v>5626147256</v>
      </c>
      <c r="AP113" s="13">
        <v>6810569097</v>
      </c>
      <c r="AQ113" s="4" t="s">
        <v>353</v>
      </c>
    </row>
    <row r="114" spans="1:43" x14ac:dyDescent="0.25">
      <c r="A114" s="4" t="str">
        <f t="shared" si="6"/>
        <v>0202.01.11.10</v>
      </c>
      <c r="B114" s="4" t="str">
        <f t="shared" si="7"/>
        <v>0202.01.11</v>
      </c>
      <c r="C114" s="9" t="s">
        <v>629</v>
      </c>
      <c r="D114" s="10" t="s">
        <v>36</v>
      </c>
      <c r="E114" s="10" t="s">
        <v>37</v>
      </c>
      <c r="F114" s="10" t="s">
        <v>7</v>
      </c>
      <c r="G114" s="10" t="s">
        <v>38</v>
      </c>
      <c r="H114" s="10" t="s">
        <v>10</v>
      </c>
      <c r="I114" s="10" t="s">
        <v>998</v>
      </c>
      <c r="J114" s="10">
        <v>3236</v>
      </c>
      <c r="K114" s="10" t="s">
        <v>1057</v>
      </c>
      <c r="L114" s="6">
        <f t="shared" si="8"/>
        <v>10</v>
      </c>
      <c r="M114" s="11">
        <v>14261984.140000001</v>
      </c>
      <c r="N114" s="11">
        <v>80</v>
      </c>
      <c r="O114" s="12" t="s">
        <v>1058</v>
      </c>
      <c r="P114" s="10" t="s">
        <v>1059</v>
      </c>
      <c r="Q114" s="10"/>
      <c r="R114" s="10"/>
      <c r="S114" s="10"/>
      <c r="T114" s="10" t="s">
        <v>634</v>
      </c>
      <c r="U114" s="10" t="s">
        <v>635</v>
      </c>
      <c r="V114" s="10" t="s">
        <v>1002</v>
      </c>
      <c r="W114" s="11">
        <v>1</v>
      </c>
      <c r="X114" s="10" t="s">
        <v>1060</v>
      </c>
      <c r="Y114" s="13">
        <v>654279439</v>
      </c>
      <c r="Z114" s="13">
        <v>18487431680</v>
      </c>
      <c r="AA114"/>
      <c r="AB114"/>
      <c r="AC114"/>
      <c r="AE114" s="4" t="s">
        <v>4507</v>
      </c>
      <c r="AF114" s="4" t="str">
        <f t="shared" si="5"/>
        <v>0204.01.11</v>
      </c>
      <c r="AG114" s="4" t="s">
        <v>49</v>
      </c>
      <c r="AH114" s="4" t="s">
        <v>414</v>
      </c>
      <c r="AI114" s="4" t="s">
        <v>7</v>
      </c>
      <c r="AJ114" s="4" t="s">
        <v>414</v>
      </c>
      <c r="AK114" s="4" t="s">
        <v>10</v>
      </c>
      <c r="AL114" s="4" t="s">
        <v>4506</v>
      </c>
      <c r="AM114" s="4" t="s">
        <v>307</v>
      </c>
      <c r="AN114" s="4" t="s">
        <v>4507</v>
      </c>
      <c r="AO114" s="13">
        <v>5626147256</v>
      </c>
      <c r="AP114" s="13">
        <v>30105144</v>
      </c>
      <c r="AQ114" s="4" t="s">
        <v>550</v>
      </c>
    </row>
    <row r="115" spans="1:43" x14ac:dyDescent="0.25">
      <c r="A115" s="4" t="str">
        <f t="shared" si="6"/>
        <v>0202.01.11.11</v>
      </c>
      <c r="B115" s="4" t="str">
        <f t="shared" si="7"/>
        <v>0202.01.11</v>
      </c>
      <c r="C115" s="5" t="s">
        <v>629</v>
      </c>
      <c r="D115" s="6" t="s">
        <v>36</v>
      </c>
      <c r="E115" s="6" t="s">
        <v>37</v>
      </c>
      <c r="F115" s="6" t="s">
        <v>7</v>
      </c>
      <c r="G115" s="6" t="s">
        <v>38</v>
      </c>
      <c r="H115" s="6" t="s">
        <v>10</v>
      </c>
      <c r="I115" s="6" t="s">
        <v>998</v>
      </c>
      <c r="J115" s="6">
        <v>3237</v>
      </c>
      <c r="K115" s="6" t="s">
        <v>1067</v>
      </c>
      <c r="L115" s="6">
        <f t="shared" si="8"/>
        <v>11</v>
      </c>
      <c r="M115" s="7">
        <v>26486541.969999999</v>
      </c>
      <c r="N115" s="7">
        <v>150</v>
      </c>
      <c r="O115" s="8" t="s">
        <v>1068</v>
      </c>
      <c r="P115" s="6" t="s">
        <v>1069</v>
      </c>
      <c r="Q115" s="6"/>
      <c r="R115" s="6"/>
      <c r="S115" s="6"/>
      <c r="T115" s="6" t="s">
        <v>634</v>
      </c>
      <c r="U115" s="6" t="s">
        <v>635</v>
      </c>
      <c r="V115" s="6" t="s">
        <v>1002</v>
      </c>
      <c r="W115" s="7">
        <v>1</v>
      </c>
      <c r="X115" s="6" t="s">
        <v>1070</v>
      </c>
      <c r="Y115" s="13">
        <v>654279439</v>
      </c>
      <c r="Z115" s="13">
        <v>18487431680</v>
      </c>
      <c r="AA115"/>
      <c r="AB115"/>
      <c r="AC115"/>
      <c r="AE115" s="4" t="s">
        <v>4508</v>
      </c>
      <c r="AF115" s="4" t="str">
        <f t="shared" si="5"/>
        <v>0204.01.11</v>
      </c>
      <c r="AG115" s="4" t="s">
        <v>49</v>
      </c>
      <c r="AH115" s="4" t="s">
        <v>414</v>
      </c>
      <c r="AI115" s="4" t="s">
        <v>7</v>
      </c>
      <c r="AJ115" s="4" t="s">
        <v>414</v>
      </c>
      <c r="AK115" s="4" t="s">
        <v>10</v>
      </c>
      <c r="AL115" s="4" t="s">
        <v>4506</v>
      </c>
      <c r="AM115" s="4" t="s">
        <v>309</v>
      </c>
      <c r="AN115" s="4" t="s">
        <v>4508</v>
      </c>
      <c r="AO115" s="13">
        <v>5626147256</v>
      </c>
      <c r="AP115" s="13">
        <v>31761044</v>
      </c>
      <c r="AQ115" s="4" t="s">
        <v>4691</v>
      </c>
    </row>
    <row r="116" spans="1:43" x14ac:dyDescent="0.25">
      <c r="A116" s="4" t="str">
        <f t="shared" si="6"/>
        <v>0202.01.11.12</v>
      </c>
      <c r="B116" s="4" t="str">
        <f t="shared" si="7"/>
        <v>0202.01.11</v>
      </c>
      <c r="C116" s="9" t="s">
        <v>629</v>
      </c>
      <c r="D116" s="10" t="s">
        <v>36</v>
      </c>
      <c r="E116" s="10" t="s">
        <v>37</v>
      </c>
      <c r="F116" s="10" t="s">
        <v>7</v>
      </c>
      <c r="G116" s="10" t="s">
        <v>38</v>
      </c>
      <c r="H116" s="10" t="s">
        <v>10</v>
      </c>
      <c r="I116" s="10" t="s">
        <v>998</v>
      </c>
      <c r="J116" s="10">
        <v>3238</v>
      </c>
      <c r="K116" s="10" t="s">
        <v>1050</v>
      </c>
      <c r="L116" s="6">
        <f t="shared" si="8"/>
        <v>12</v>
      </c>
      <c r="M116" s="11">
        <v>100852602.28</v>
      </c>
      <c r="N116" s="11">
        <v>980</v>
      </c>
      <c r="O116" s="12" t="s">
        <v>1051</v>
      </c>
      <c r="P116" s="10" t="s">
        <v>1010</v>
      </c>
      <c r="Q116" s="10"/>
      <c r="R116" s="10"/>
      <c r="S116" s="10"/>
      <c r="T116" s="10" t="s">
        <v>634</v>
      </c>
      <c r="U116" s="10" t="s">
        <v>635</v>
      </c>
      <c r="V116" s="10" t="s">
        <v>1002</v>
      </c>
      <c r="W116" s="11">
        <v>1</v>
      </c>
      <c r="X116" s="10" t="s">
        <v>1052</v>
      </c>
      <c r="Y116" s="13">
        <v>654279439</v>
      </c>
      <c r="Z116" s="13">
        <v>18487431680</v>
      </c>
      <c r="AA116"/>
      <c r="AB116"/>
      <c r="AC116"/>
      <c r="AE116" s="4" t="s">
        <v>415</v>
      </c>
      <c r="AF116" s="4" t="str">
        <f t="shared" si="5"/>
        <v>0204.01.12</v>
      </c>
      <c r="AG116" s="4" t="s">
        <v>49</v>
      </c>
      <c r="AH116" s="4" t="s">
        <v>414</v>
      </c>
      <c r="AI116" s="4" t="s">
        <v>7</v>
      </c>
      <c r="AJ116" s="4" t="s">
        <v>414</v>
      </c>
      <c r="AK116" s="4" t="s">
        <v>32</v>
      </c>
      <c r="AL116" s="4" t="s">
        <v>4509</v>
      </c>
      <c r="AM116" s="4" t="s">
        <v>298</v>
      </c>
      <c r="AN116" s="4" t="s">
        <v>415</v>
      </c>
      <c r="AO116" s="13">
        <v>643761267</v>
      </c>
      <c r="AP116" s="13">
        <v>643761267</v>
      </c>
      <c r="AQ116" s="4" t="s">
        <v>4658</v>
      </c>
    </row>
    <row r="117" spans="1:43" x14ac:dyDescent="0.25">
      <c r="A117" s="4" t="str">
        <f t="shared" si="6"/>
        <v>0202.01.11.13</v>
      </c>
      <c r="B117" s="4" t="str">
        <f t="shared" si="7"/>
        <v>0202.01.11</v>
      </c>
      <c r="C117" s="5" t="s">
        <v>629</v>
      </c>
      <c r="D117" s="6" t="s">
        <v>36</v>
      </c>
      <c r="E117" s="6" t="s">
        <v>37</v>
      </c>
      <c r="F117" s="6" t="s">
        <v>7</v>
      </c>
      <c r="G117" s="6" t="s">
        <v>38</v>
      </c>
      <c r="H117" s="6" t="s">
        <v>10</v>
      </c>
      <c r="I117" s="6" t="s">
        <v>998</v>
      </c>
      <c r="J117" s="6">
        <v>3239</v>
      </c>
      <c r="K117" s="6" t="s">
        <v>1008</v>
      </c>
      <c r="L117" s="6">
        <f t="shared" si="8"/>
        <v>13</v>
      </c>
      <c r="M117" s="7">
        <v>55010510.240000002</v>
      </c>
      <c r="N117" s="7">
        <v>1</v>
      </c>
      <c r="O117" s="8" t="s">
        <v>1009</v>
      </c>
      <c r="P117" s="6" t="s">
        <v>1010</v>
      </c>
      <c r="Q117" s="6"/>
      <c r="R117" s="6"/>
      <c r="S117" s="6"/>
      <c r="T117" s="6" t="s">
        <v>634</v>
      </c>
      <c r="U117" s="6" t="s">
        <v>635</v>
      </c>
      <c r="V117" s="6" t="s">
        <v>1002</v>
      </c>
      <c r="W117" s="7">
        <v>1</v>
      </c>
      <c r="X117" s="6" t="s">
        <v>1011</v>
      </c>
      <c r="Y117" s="13">
        <v>654279439</v>
      </c>
      <c r="Z117" s="13">
        <v>18487431680</v>
      </c>
      <c r="AA117"/>
      <c r="AB117"/>
      <c r="AC117"/>
      <c r="AE117" s="4" t="s">
        <v>416</v>
      </c>
      <c r="AF117" s="4" t="str">
        <f t="shared" si="5"/>
        <v>0204.01.13</v>
      </c>
      <c r="AG117" s="4" t="s">
        <v>49</v>
      </c>
      <c r="AH117" s="4" t="s">
        <v>414</v>
      </c>
      <c r="AI117" s="4" t="s">
        <v>7</v>
      </c>
      <c r="AJ117" s="4" t="s">
        <v>414</v>
      </c>
      <c r="AK117" s="4" t="s">
        <v>40</v>
      </c>
      <c r="AL117" s="4" t="s">
        <v>4510</v>
      </c>
      <c r="AM117" s="4" t="s">
        <v>346</v>
      </c>
      <c r="AN117" s="4" t="s">
        <v>416</v>
      </c>
      <c r="AO117" s="13">
        <v>125213683</v>
      </c>
      <c r="AP117" s="13">
        <v>125213683</v>
      </c>
      <c r="AQ117" s="4" t="s">
        <v>413</v>
      </c>
    </row>
    <row r="118" spans="1:43" x14ac:dyDescent="0.25">
      <c r="A118" s="4" t="str">
        <f t="shared" si="6"/>
        <v>0202.01.11.14</v>
      </c>
      <c r="B118" s="4" t="str">
        <f t="shared" si="7"/>
        <v>0202.01.11</v>
      </c>
      <c r="C118" s="5" t="s">
        <v>629</v>
      </c>
      <c r="D118" s="6" t="s">
        <v>36</v>
      </c>
      <c r="E118" s="6" t="s">
        <v>37</v>
      </c>
      <c r="F118" s="6" t="s">
        <v>7</v>
      </c>
      <c r="G118" s="6" t="s">
        <v>38</v>
      </c>
      <c r="H118" s="6" t="s">
        <v>10</v>
      </c>
      <c r="I118" s="6" t="s">
        <v>998</v>
      </c>
      <c r="J118" s="6">
        <v>3241</v>
      </c>
      <c r="K118" s="6" t="s">
        <v>1061</v>
      </c>
      <c r="L118" s="6">
        <f t="shared" si="8"/>
        <v>14</v>
      </c>
      <c r="M118" s="7">
        <v>2241168.94</v>
      </c>
      <c r="N118" s="7">
        <v>18</v>
      </c>
      <c r="O118" s="8" t="s">
        <v>1062</v>
      </c>
      <c r="P118" s="6" t="s">
        <v>1044</v>
      </c>
      <c r="Q118" s="6"/>
      <c r="R118" s="6"/>
      <c r="S118" s="6"/>
      <c r="T118" s="6" t="s">
        <v>634</v>
      </c>
      <c r="U118" s="6" t="s">
        <v>635</v>
      </c>
      <c r="V118" s="6" t="s">
        <v>1002</v>
      </c>
      <c r="W118" s="7">
        <v>1</v>
      </c>
      <c r="X118" s="6" t="s">
        <v>1063</v>
      </c>
      <c r="Y118" s="13">
        <v>654279439</v>
      </c>
      <c r="Z118" s="13">
        <v>18487431680</v>
      </c>
      <c r="AA118"/>
      <c r="AB118"/>
      <c r="AC118"/>
      <c r="AE118" s="4" t="s">
        <v>414</v>
      </c>
      <c r="AF118" s="4" t="str">
        <f t="shared" si="5"/>
        <v>0204.01.98</v>
      </c>
      <c r="AG118" s="4" t="s">
        <v>49</v>
      </c>
      <c r="AH118" s="4" t="s">
        <v>414</v>
      </c>
      <c r="AI118" s="4" t="s">
        <v>7</v>
      </c>
      <c r="AJ118" s="4" t="s">
        <v>414</v>
      </c>
      <c r="AK118" s="4" t="s">
        <v>27</v>
      </c>
      <c r="AL118" s="4" t="s">
        <v>4458</v>
      </c>
      <c r="AM118" s="4" t="s">
        <v>296</v>
      </c>
      <c r="AN118" s="4" t="s">
        <v>414</v>
      </c>
      <c r="AO118" s="13">
        <v>6538223281</v>
      </c>
      <c r="AP118" s="13">
        <v>6810569097</v>
      </c>
      <c r="AQ118" s="4" t="s">
        <v>411</v>
      </c>
    </row>
    <row r="119" spans="1:43" x14ac:dyDescent="0.25">
      <c r="A119" s="4" t="str">
        <f t="shared" si="6"/>
        <v>0202.01.11.15</v>
      </c>
      <c r="B119" s="4" t="str">
        <f t="shared" si="7"/>
        <v>0202.01.11</v>
      </c>
      <c r="C119" s="9" t="s">
        <v>629</v>
      </c>
      <c r="D119" s="10" t="s">
        <v>36</v>
      </c>
      <c r="E119" s="10" t="s">
        <v>37</v>
      </c>
      <c r="F119" s="10" t="s">
        <v>7</v>
      </c>
      <c r="G119" s="10" t="s">
        <v>38</v>
      </c>
      <c r="H119" s="10" t="s">
        <v>10</v>
      </c>
      <c r="I119" s="10" t="s">
        <v>998</v>
      </c>
      <c r="J119" s="10">
        <v>3242</v>
      </c>
      <c r="K119" s="10" t="s">
        <v>1042</v>
      </c>
      <c r="L119" s="6">
        <f t="shared" si="8"/>
        <v>15</v>
      </c>
      <c r="M119" s="11">
        <v>8149705.2199999997</v>
      </c>
      <c r="N119" s="11">
        <v>320</v>
      </c>
      <c r="O119" s="12" t="s">
        <v>1043</v>
      </c>
      <c r="P119" s="10" t="s">
        <v>1044</v>
      </c>
      <c r="Q119" s="10"/>
      <c r="R119" s="10"/>
      <c r="S119" s="10"/>
      <c r="T119" s="10" t="s">
        <v>634</v>
      </c>
      <c r="U119" s="10" t="s">
        <v>635</v>
      </c>
      <c r="V119" s="10" t="s">
        <v>1002</v>
      </c>
      <c r="W119" s="11">
        <v>1</v>
      </c>
      <c r="X119" s="10" t="s">
        <v>1045</v>
      </c>
      <c r="Y119" s="13">
        <v>654279439</v>
      </c>
      <c r="Z119" s="13">
        <v>18487431680</v>
      </c>
      <c r="AA119"/>
      <c r="AB119"/>
      <c r="AC119"/>
      <c r="AE119" s="4" t="s">
        <v>417</v>
      </c>
      <c r="AF119" s="4" t="str">
        <f t="shared" si="5"/>
        <v>0205.01.01</v>
      </c>
      <c r="AG119" s="4" t="s">
        <v>52</v>
      </c>
      <c r="AH119" s="4" t="s">
        <v>417</v>
      </c>
      <c r="AI119" s="4" t="s">
        <v>7</v>
      </c>
      <c r="AJ119" s="4" t="s">
        <v>417</v>
      </c>
      <c r="AK119" s="4" t="s">
        <v>7</v>
      </c>
      <c r="AL119" s="4" t="s">
        <v>596</v>
      </c>
      <c r="AM119" s="4" t="s">
        <v>296</v>
      </c>
      <c r="AN119" s="4" t="s">
        <v>417</v>
      </c>
      <c r="AO119" s="13">
        <v>9068168730</v>
      </c>
      <c r="AP119" s="13">
        <v>11651836391</v>
      </c>
      <c r="AQ119" s="4" t="s">
        <v>310</v>
      </c>
    </row>
    <row r="120" spans="1:43" x14ac:dyDescent="0.25">
      <c r="A120" s="4" t="str">
        <f t="shared" si="6"/>
        <v>0202.01.11.16</v>
      </c>
      <c r="B120" s="4" t="str">
        <f t="shared" si="7"/>
        <v>0202.01.11</v>
      </c>
      <c r="C120" s="9" t="s">
        <v>629</v>
      </c>
      <c r="D120" s="10" t="s">
        <v>36</v>
      </c>
      <c r="E120" s="10" t="s">
        <v>37</v>
      </c>
      <c r="F120" s="10" t="s">
        <v>7</v>
      </c>
      <c r="G120" s="10" t="s">
        <v>38</v>
      </c>
      <c r="H120" s="10" t="s">
        <v>10</v>
      </c>
      <c r="I120" s="10" t="s">
        <v>998</v>
      </c>
      <c r="J120" s="10">
        <v>4941</v>
      </c>
      <c r="K120" s="10" t="s">
        <v>1004</v>
      </c>
      <c r="L120" s="6">
        <f t="shared" si="8"/>
        <v>16</v>
      </c>
      <c r="M120" s="11">
        <v>17114380.960000001</v>
      </c>
      <c r="N120" s="11">
        <v>35000</v>
      </c>
      <c r="O120" s="12" t="s">
        <v>1005</v>
      </c>
      <c r="P120" s="10" t="s">
        <v>1006</v>
      </c>
      <c r="Q120" s="10"/>
      <c r="R120" s="10"/>
      <c r="S120" s="10"/>
      <c r="T120" s="10" t="s">
        <v>634</v>
      </c>
      <c r="U120" s="10" t="s">
        <v>635</v>
      </c>
      <c r="V120" s="10" t="s">
        <v>1002</v>
      </c>
      <c r="W120" s="11">
        <v>1</v>
      </c>
      <c r="X120" s="10" t="s">
        <v>1007</v>
      </c>
      <c r="Y120" s="13">
        <v>654279439</v>
      </c>
      <c r="Z120" s="13">
        <v>18487431680</v>
      </c>
      <c r="AA120"/>
      <c r="AB120"/>
      <c r="AC120"/>
      <c r="AE120" s="4" t="s">
        <v>424</v>
      </c>
      <c r="AF120" s="4" t="str">
        <f t="shared" si="5"/>
        <v>0205.01.11</v>
      </c>
      <c r="AG120" s="4" t="s">
        <v>52</v>
      </c>
      <c r="AH120" s="4" t="s">
        <v>417</v>
      </c>
      <c r="AI120" s="4" t="s">
        <v>7</v>
      </c>
      <c r="AJ120" s="4" t="s">
        <v>417</v>
      </c>
      <c r="AK120" s="4" t="s">
        <v>10</v>
      </c>
      <c r="AL120" s="4" t="s">
        <v>4511</v>
      </c>
      <c r="AM120" s="4" t="s">
        <v>350</v>
      </c>
      <c r="AN120" s="4" t="s">
        <v>424</v>
      </c>
      <c r="AO120" s="13">
        <v>422182280</v>
      </c>
      <c r="AP120" s="13">
        <v>422182280</v>
      </c>
      <c r="AQ120" s="4" t="s">
        <v>342</v>
      </c>
    </row>
    <row r="121" spans="1:43" x14ac:dyDescent="0.25">
      <c r="A121" s="4" t="str">
        <f t="shared" si="6"/>
        <v>0202.01.11.17</v>
      </c>
      <c r="B121" s="4" t="str">
        <f t="shared" si="7"/>
        <v>0202.01.11</v>
      </c>
      <c r="C121" s="5" t="s">
        <v>629</v>
      </c>
      <c r="D121" s="6" t="s">
        <v>36</v>
      </c>
      <c r="E121" s="6" t="s">
        <v>37</v>
      </c>
      <c r="F121" s="6" t="s">
        <v>7</v>
      </c>
      <c r="G121" s="6" t="s">
        <v>38</v>
      </c>
      <c r="H121" s="6" t="s">
        <v>10</v>
      </c>
      <c r="I121" s="6" t="s">
        <v>998</v>
      </c>
      <c r="J121" s="6">
        <v>4948</v>
      </c>
      <c r="K121" s="6" t="s">
        <v>1016</v>
      </c>
      <c r="L121" s="6">
        <f t="shared" si="8"/>
        <v>17</v>
      </c>
      <c r="M121" s="7">
        <v>0</v>
      </c>
      <c r="N121" s="7">
        <v>45</v>
      </c>
      <c r="O121" s="8" t="s">
        <v>1017</v>
      </c>
      <c r="P121" s="6" t="s">
        <v>1010</v>
      </c>
      <c r="Q121" s="6"/>
      <c r="R121" s="6"/>
      <c r="S121" s="6"/>
      <c r="T121" s="6" t="s">
        <v>634</v>
      </c>
      <c r="U121" s="6" t="s">
        <v>635</v>
      </c>
      <c r="V121" s="6" t="s">
        <v>1002</v>
      </c>
      <c r="W121" s="7">
        <v>1</v>
      </c>
      <c r="X121" s="6" t="s">
        <v>1018</v>
      </c>
      <c r="Y121" s="13">
        <v>654279439</v>
      </c>
      <c r="Z121" s="13">
        <v>18487431680</v>
      </c>
      <c r="AA121"/>
      <c r="AB121"/>
      <c r="AC121"/>
      <c r="AE121" s="4" t="s">
        <v>418</v>
      </c>
      <c r="AF121" s="4" t="str">
        <f t="shared" si="5"/>
        <v>0205.01.12</v>
      </c>
      <c r="AG121" s="4" t="s">
        <v>52</v>
      </c>
      <c r="AH121" s="4" t="s">
        <v>417</v>
      </c>
      <c r="AI121" s="4" t="s">
        <v>7</v>
      </c>
      <c r="AJ121" s="4" t="s">
        <v>417</v>
      </c>
      <c r="AK121" s="4" t="s">
        <v>32</v>
      </c>
      <c r="AL121" s="4" t="s">
        <v>4512</v>
      </c>
      <c r="AM121" s="4" t="s">
        <v>298</v>
      </c>
      <c r="AN121" s="4" t="s">
        <v>418</v>
      </c>
      <c r="AO121" s="13">
        <v>436757972</v>
      </c>
      <c r="AP121" s="13">
        <v>436757972</v>
      </c>
      <c r="AQ121" s="4" t="s">
        <v>306</v>
      </c>
    </row>
    <row r="122" spans="1:43" x14ac:dyDescent="0.25">
      <c r="A122" s="4" t="str">
        <f t="shared" si="6"/>
        <v>0202.01.11.18</v>
      </c>
      <c r="B122" s="4" t="str">
        <f t="shared" si="7"/>
        <v>0202.01.11</v>
      </c>
      <c r="C122" s="9" t="s">
        <v>629</v>
      </c>
      <c r="D122" s="10" t="s">
        <v>36</v>
      </c>
      <c r="E122" s="10" t="s">
        <v>37</v>
      </c>
      <c r="F122" s="10" t="s">
        <v>7</v>
      </c>
      <c r="G122" s="10" t="s">
        <v>38</v>
      </c>
      <c r="H122" s="10" t="s">
        <v>10</v>
      </c>
      <c r="I122" s="10" t="s">
        <v>998</v>
      </c>
      <c r="J122" s="10">
        <v>4949</v>
      </c>
      <c r="K122" s="10" t="s">
        <v>1019</v>
      </c>
      <c r="L122" s="6">
        <f t="shared" si="8"/>
        <v>18</v>
      </c>
      <c r="M122" s="11">
        <v>0</v>
      </c>
      <c r="N122" s="11">
        <v>5</v>
      </c>
      <c r="O122" s="12" t="s">
        <v>1020</v>
      </c>
      <c r="P122" s="10" t="s">
        <v>1010</v>
      </c>
      <c r="Q122" s="10"/>
      <c r="R122" s="10"/>
      <c r="S122" s="10"/>
      <c r="T122" s="10" t="s">
        <v>634</v>
      </c>
      <c r="U122" s="10" t="s">
        <v>635</v>
      </c>
      <c r="V122" s="10" t="s">
        <v>1002</v>
      </c>
      <c r="W122" s="11">
        <v>1</v>
      </c>
      <c r="X122" s="10" t="s">
        <v>1021</v>
      </c>
      <c r="Y122" s="13">
        <v>654279439</v>
      </c>
      <c r="Z122" s="13">
        <v>18487431680</v>
      </c>
      <c r="AA122"/>
      <c r="AB122"/>
      <c r="AC122"/>
      <c r="AE122" s="4" t="s">
        <v>419</v>
      </c>
      <c r="AF122" s="4" t="str">
        <f t="shared" si="5"/>
        <v>0205.01.13</v>
      </c>
      <c r="AG122" s="4" t="s">
        <v>52</v>
      </c>
      <c r="AH122" s="4" t="s">
        <v>417</v>
      </c>
      <c r="AI122" s="4" t="s">
        <v>7</v>
      </c>
      <c r="AJ122" s="4" t="s">
        <v>417</v>
      </c>
      <c r="AK122" s="4" t="s">
        <v>40</v>
      </c>
      <c r="AL122" s="4" t="s">
        <v>4513</v>
      </c>
      <c r="AM122" s="4" t="s">
        <v>346</v>
      </c>
      <c r="AN122" s="4" t="s">
        <v>419</v>
      </c>
      <c r="AO122" s="13">
        <v>605891530</v>
      </c>
      <c r="AP122" s="13">
        <v>901580980</v>
      </c>
      <c r="AQ122" s="4" t="s">
        <v>308</v>
      </c>
    </row>
    <row r="123" spans="1:43" x14ac:dyDescent="0.25">
      <c r="A123" s="4" t="str">
        <f t="shared" si="6"/>
        <v>0202.01.14.1</v>
      </c>
      <c r="B123" s="4" t="str">
        <f t="shared" si="7"/>
        <v>0202.01.14</v>
      </c>
      <c r="C123" s="5" t="s">
        <v>629</v>
      </c>
      <c r="D123" s="6" t="s">
        <v>36</v>
      </c>
      <c r="E123" s="6" t="s">
        <v>37</v>
      </c>
      <c r="F123" s="6" t="s">
        <v>7</v>
      </c>
      <c r="G123" s="6" t="s">
        <v>38</v>
      </c>
      <c r="H123" s="6" t="s">
        <v>41</v>
      </c>
      <c r="I123" s="6" t="s">
        <v>1022</v>
      </c>
      <c r="J123" s="6">
        <v>3965</v>
      </c>
      <c r="K123" s="6" t="s">
        <v>1023</v>
      </c>
      <c r="L123" s="6">
        <f t="shared" si="8"/>
        <v>1</v>
      </c>
      <c r="M123" s="7">
        <v>163378100</v>
      </c>
      <c r="N123" s="7">
        <v>611</v>
      </c>
      <c r="O123" s="8" t="s">
        <v>1024</v>
      </c>
      <c r="P123" s="6" t="s">
        <v>1025</v>
      </c>
      <c r="Q123" s="6"/>
      <c r="R123" s="6"/>
      <c r="S123" s="6"/>
      <c r="T123" s="6" t="s">
        <v>634</v>
      </c>
      <c r="U123" s="6" t="s">
        <v>635</v>
      </c>
      <c r="V123" s="6" t="s">
        <v>1026</v>
      </c>
      <c r="W123" s="7">
        <v>1</v>
      </c>
      <c r="X123" s="6" t="s">
        <v>1027</v>
      </c>
      <c r="Y123" s="13">
        <v>163378100</v>
      </c>
      <c r="Z123" s="13">
        <v>66705840</v>
      </c>
      <c r="AA123"/>
      <c r="AB123"/>
      <c r="AC123"/>
      <c r="AE123" s="4" t="s">
        <v>420</v>
      </c>
      <c r="AF123" s="4" t="str">
        <f t="shared" si="5"/>
        <v>0205.01.14</v>
      </c>
      <c r="AG123" s="4" t="s">
        <v>52</v>
      </c>
      <c r="AH123" s="4" t="s">
        <v>417</v>
      </c>
      <c r="AI123" s="4" t="s">
        <v>7</v>
      </c>
      <c r="AJ123" s="4" t="s">
        <v>417</v>
      </c>
      <c r="AK123" s="4" t="s">
        <v>41</v>
      </c>
      <c r="AL123" s="4" t="s">
        <v>4514</v>
      </c>
      <c r="AM123" s="4" t="s">
        <v>307</v>
      </c>
      <c r="AN123" s="4" t="s">
        <v>420</v>
      </c>
      <c r="AO123" s="13">
        <v>356660726</v>
      </c>
      <c r="AP123" s="13">
        <v>356660726</v>
      </c>
      <c r="AQ123" s="4" t="s">
        <v>387</v>
      </c>
    </row>
    <row r="124" spans="1:43" x14ac:dyDescent="0.25">
      <c r="A124" s="4" t="str">
        <f t="shared" si="6"/>
        <v>0203.01.11.1</v>
      </c>
      <c r="B124" s="4" t="str">
        <f t="shared" si="7"/>
        <v>0203.01.11</v>
      </c>
      <c r="C124" s="5" t="s">
        <v>629</v>
      </c>
      <c r="D124" s="6" t="s">
        <v>42</v>
      </c>
      <c r="E124" s="6" t="s">
        <v>43</v>
      </c>
      <c r="F124" s="6" t="s">
        <v>7</v>
      </c>
      <c r="G124" s="6" t="s">
        <v>44</v>
      </c>
      <c r="H124" s="6" t="s">
        <v>10</v>
      </c>
      <c r="I124" s="6" t="s">
        <v>1104</v>
      </c>
      <c r="J124" s="6">
        <v>3322</v>
      </c>
      <c r="K124" s="6" t="s">
        <v>1265</v>
      </c>
      <c r="L124" s="6">
        <f t="shared" si="8"/>
        <v>1</v>
      </c>
      <c r="M124" s="7">
        <v>17897816</v>
      </c>
      <c r="N124" s="7">
        <v>35</v>
      </c>
      <c r="O124" s="8" t="s">
        <v>1266</v>
      </c>
      <c r="P124" s="6" t="s">
        <v>1267</v>
      </c>
      <c r="Q124" s="6"/>
      <c r="R124" s="6"/>
      <c r="S124" s="6"/>
      <c r="T124" s="6" t="s">
        <v>634</v>
      </c>
      <c r="U124" s="6" t="s">
        <v>635</v>
      </c>
      <c r="V124" s="6" t="s">
        <v>1107</v>
      </c>
      <c r="W124" s="7">
        <v>1</v>
      </c>
      <c r="X124" s="6" t="s">
        <v>1268</v>
      </c>
      <c r="Y124" s="13">
        <v>1708470315</v>
      </c>
      <c r="Z124" s="13">
        <v>72587304</v>
      </c>
      <c r="AA124"/>
      <c r="AB124"/>
      <c r="AC124"/>
      <c r="AE124" s="4" t="s">
        <v>421</v>
      </c>
      <c r="AF124" s="4" t="str">
        <f t="shared" si="5"/>
        <v>0205.01.15</v>
      </c>
      <c r="AG124" s="4" t="s">
        <v>52</v>
      </c>
      <c r="AH124" s="4" t="s">
        <v>417</v>
      </c>
      <c r="AI124" s="4" t="s">
        <v>7</v>
      </c>
      <c r="AJ124" s="4" t="s">
        <v>417</v>
      </c>
      <c r="AK124" s="4" t="s">
        <v>31</v>
      </c>
      <c r="AL124" s="4" t="s">
        <v>4515</v>
      </c>
      <c r="AM124" s="4" t="s">
        <v>309</v>
      </c>
      <c r="AN124" s="4" t="s">
        <v>421</v>
      </c>
      <c r="AO124" s="13">
        <v>102589781</v>
      </c>
      <c r="AP124" s="13">
        <v>102589781</v>
      </c>
      <c r="AQ124" s="4" t="s">
        <v>4699</v>
      </c>
    </row>
    <row r="125" spans="1:43" x14ac:dyDescent="0.25">
      <c r="A125" s="4" t="str">
        <f t="shared" si="6"/>
        <v>0203.01.11.2</v>
      </c>
      <c r="B125" s="4" t="str">
        <f t="shared" si="7"/>
        <v>0203.01.11</v>
      </c>
      <c r="C125" s="9" t="s">
        <v>629</v>
      </c>
      <c r="D125" s="10" t="s">
        <v>42</v>
      </c>
      <c r="E125" s="10" t="s">
        <v>43</v>
      </c>
      <c r="F125" s="10" t="s">
        <v>7</v>
      </c>
      <c r="G125" s="10" t="s">
        <v>44</v>
      </c>
      <c r="H125" s="10" t="s">
        <v>10</v>
      </c>
      <c r="I125" s="10" t="s">
        <v>1104</v>
      </c>
      <c r="J125" s="10">
        <v>3323</v>
      </c>
      <c r="K125" s="10" t="s">
        <v>1135</v>
      </c>
      <c r="L125" s="6">
        <f t="shared" si="8"/>
        <v>2</v>
      </c>
      <c r="M125" s="11">
        <v>48060086</v>
      </c>
      <c r="N125" s="11">
        <v>15</v>
      </c>
      <c r="O125" s="12" t="s">
        <v>1136</v>
      </c>
      <c r="P125" s="10" t="s">
        <v>1137</v>
      </c>
      <c r="Q125" s="10"/>
      <c r="R125" s="10"/>
      <c r="S125" s="10"/>
      <c r="T125" s="10" t="s">
        <v>634</v>
      </c>
      <c r="U125" s="10" t="s">
        <v>635</v>
      </c>
      <c r="V125" s="10" t="s">
        <v>1107</v>
      </c>
      <c r="W125" s="11">
        <v>1</v>
      </c>
      <c r="X125" s="10" t="s">
        <v>1138</v>
      </c>
      <c r="Y125" s="13">
        <v>1708470315</v>
      </c>
      <c r="Z125" s="13">
        <v>72587304</v>
      </c>
      <c r="AA125"/>
      <c r="AB125"/>
      <c r="AC125"/>
      <c r="AE125" s="4" t="s">
        <v>422</v>
      </c>
      <c r="AF125" s="4" t="str">
        <f t="shared" si="5"/>
        <v>0205.01.16</v>
      </c>
      <c r="AG125" s="4" t="s">
        <v>52</v>
      </c>
      <c r="AH125" s="4" t="s">
        <v>417</v>
      </c>
      <c r="AI125" s="4" t="s">
        <v>7</v>
      </c>
      <c r="AJ125" s="4" t="s">
        <v>417</v>
      </c>
      <c r="AK125" s="4" t="s">
        <v>24</v>
      </c>
      <c r="AL125" s="4" t="s">
        <v>4516</v>
      </c>
      <c r="AM125" s="4" t="s">
        <v>377</v>
      </c>
      <c r="AN125" s="4" t="s">
        <v>422</v>
      </c>
      <c r="AO125" s="13">
        <v>155858472</v>
      </c>
      <c r="AP125" s="13">
        <v>155858472</v>
      </c>
      <c r="AQ125" s="4" t="s">
        <v>379</v>
      </c>
    </row>
    <row r="126" spans="1:43" x14ac:dyDescent="0.25">
      <c r="A126" s="4" t="str">
        <f t="shared" si="6"/>
        <v>0203.01.11.3</v>
      </c>
      <c r="B126" s="4" t="str">
        <f t="shared" si="7"/>
        <v>0203.01.11</v>
      </c>
      <c r="C126" s="9" t="s">
        <v>629</v>
      </c>
      <c r="D126" s="10" t="s">
        <v>42</v>
      </c>
      <c r="E126" s="10" t="s">
        <v>43</v>
      </c>
      <c r="F126" s="10" t="s">
        <v>7</v>
      </c>
      <c r="G126" s="10" t="s">
        <v>44</v>
      </c>
      <c r="H126" s="10" t="s">
        <v>10</v>
      </c>
      <c r="I126" s="10" t="s">
        <v>1104</v>
      </c>
      <c r="J126" s="10">
        <v>3324</v>
      </c>
      <c r="K126" s="10" t="s">
        <v>1182</v>
      </c>
      <c r="L126" s="6">
        <f t="shared" si="8"/>
        <v>3</v>
      </c>
      <c r="M126" s="11">
        <v>30800000</v>
      </c>
      <c r="N126" s="11">
        <v>250</v>
      </c>
      <c r="O126" s="12" t="s">
        <v>1183</v>
      </c>
      <c r="P126" s="10" t="s">
        <v>1184</v>
      </c>
      <c r="Q126" s="10"/>
      <c r="R126" s="10"/>
      <c r="S126" s="10"/>
      <c r="T126" s="10" t="s">
        <v>634</v>
      </c>
      <c r="U126" s="10" t="s">
        <v>635</v>
      </c>
      <c r="V126" s="10" t="s">
        <v>1107</v>
      </c>
      <c r="W126" s="11">
        <v>1</v>
      </c>
      <c r="X126" s="10" t="s">
        <v>1185</v>
      </c>
      <c r="Y126" s="13">
        <v>1708470315</v>
      </c>
      <c r="Z126" s="13">
        <v>72587304</v>
      </c>
      <c r="AA126"/>
      <c r="AB126"/>
      <c r="AC126"/>
      <c r="AE126" s="4" t="s">
        <v>425</v>
      </c>
      <c r="AF126" s="4" t="str">
        <f t="shared" si="5"/>
        <v>0205.01.17</v>
      </c>
      <c r="AG126" s="4" t="s">
        <v>52</v>
      </c>
      <c r="AH126" s="4" t="s">
        <v>417</v>
      </c>
      <c r="AI126" s="4" t="s">
        <v>7</v>
      </c>
      <c r="AJ126" s="4" t="s">
        <v>417</v>
      </c>
      <c r="AK126" s="4" t="s">
        <v>56</v>
      </c>
      <c r="AL126" s="4" t="s">
        <v>4517</v>
      </c>
      <c r="AM126" s="4" t="s">
        <v>313</v>
      </c>
      <c r="AN126" s="4" t="s">
        <v>425</v>
      </c>
      <c r="AO126" s="13">
        <v>351447994</v>
      </c>
      <c r="AP126" s="13">
        <v>351447994</v>
      </c>
      <c r="AQ126" s="4" t="s">
        <v>4698</v>
      </c>
    </row>
    <row r="127" spans="1:43" x14ac:dyDescent="0.25">
      <c r="A127" s="4" t="str">
        <f t="shared" si="6"/>
        <v>0203.01.11.4</v>
      </c>
      <c r="B127" s="4" t="str">
        <f t="shared" si="7"/>
        <v>0203.01.11</v>
      </c>
      <c r="C127" s="9" t="s">
        <v>629</v>
      </c>
      <c r="D127" s="10" t="s">
        <v>42</v>
      </c>
      <c r="E127" s="10" t="s">
        <v>43</v>
      </c>
      <c r="F127" s="10" t="s">
        <v>7</v>
      </c>
      <c r="G127" s="10" t="s">
        <v>44</v>
      </c>
      <c r="H127" s="10" t="s">
        <v>10</v>
      </c>
      <c r="I127" s="10" t="s">
        <v>1104</v>
      </c>
      <c r="J127" s="10">
        <v>3325</v>
      </c>
      <c r="K127" s="10" t="s">
        <v>1269</v>
      </c>
      <c r="L127" s="6">
        <f t="shared" si="8"/>
        <v>4</v>
      </c>
      <c r="M127" s="11">
        <v>18039905</v>
      </c>
      <c r="N127" s="11">
        <v>2500</v>
      </c>
      <c r="O127" s="12" t="s">
        <v>1270</v>
      </c>
      <c r="P127" s="10" t="s">
        <v>1271</v>
      </c>
      <c r="Q127" s="10"/>
      <c r="R127" s="10"/>
      <c r="S127" s="10"/>
      <c r="T127" s="10" t="s">
        <v>634</v>
      </c>
      <c r="U127" s="10" t="s">
        <v>635</v>
      </c>
      <c r="V127" s="10" t="s">
        <v>1107</v>
      </c>
      <c r="W127" s="11">
        <v>1</v>
      </c>
      <c r="X127" s="10" t="s">
        <v>1272</v>
      </c>
      <c r="Y127" s="13">
        <v>1708470315</v>
      </c>
      <c r="Z127" s="13">
        <v>72587304</v>
      </c>
      <c r="AA127"/>
      <c r="AB127"/>
      <c r="AC127"/>
      <c r="AE127" s="4" t="s">
        <v>427</v>
      </c>
      <c r="AF127" s="4" t="str">
        <f t="shared" si="5"/>
        <v>0205.01.18</v>
      </c>
      <c r="AG127" s="4" t="s">
        <v>52</v>
      </c>
      <c r="AH127" s="4" t="s">
        <v>417</v>
      </c>
      <c r="AI127" s="4" t="s">
        <v>7</v>
      </c>
      <c r="AJ127" s="4" t="s">
        <v>417</v>
      </c>
      <c r="AK127" s="4" t="s">
        <v>22</v>
      </c>
      <c r="AL127" s="4" t="s">
        <v>4518</v>
      </c>
      <c r="AM127" s="4" t="s">
        <v>354</v>
      </c>
      <c r="AN127" s="4" t="s">
        <v>427</v>
      </c>
      <c r="AO127" s="13">
        <v>150013362</v>
      </c>
      <c r="AP127" s="13">
        <v>150013362</v>
      </c>
      <c r="AQ127" s="4" t="s">
        <v>4705</v>
      </c>
    </row>
    <row r="128" spans="1:43" x14ac:dyDescent="0.25">
      <c r="A128" s="4" t="str">
        <f t="shared" si="6"/>
        <v>0203.01.11.5</v>
      </c>
      <c r="B128" s="4" t="str">
        <f t="shared" si="7"/>
        <v>0203.01.11</v>
      </c>
      <c r="C128" s="9" t="s">
        <v>629</v>
      </c>
      <c r="D128" s="10" t="s">
        <v>42</v>
      </c>
      <c r="E128" s="10" t="s">
        <v>43</v>
      </c>
      <c r="F128" s="10" t="s">
        <v>7</v>
      </c>
      <c r="G128" s="10" t="s">
        <v>44</v>
      </c>
      <c r="H128" s="10" t="s">
        <v>10</v>
      </c>
      <c r="I128" s="10" t="s">
        <v>1104</v>
      </c>
      <c r="J128" s="10">
        <v>3326</v>
      </c>
      <c r="K128" s="10" t="s">
        <v>1213</v>
      </c>
      <c r="L128" s="6">
        <f t="shared" si="8"/>
        <v>5</v>
      </c>
      <c r="M128" s="11">
        <v>3000000</v>
      </c>
      <c r="N128" s="11">
        <v>100</v>
      </c>
      <c r="O128" s="12" t="s">
        <v>1214</v>
      </c>
      <c r="P128" s="10" t="s">
        <v>1215</v>
      </c>
      <c r="Q128" s="10"/>
      <c r="R128" s="10"/>
      <c r="S128" s="10"/>
      <c r="T128" s="10" t="s">
        <v>634</v>
      </c>
      <c r="U128" s="10" t="s">
        <v>635</v>
      </c>
      <c r="V128" s="10" t="s">
        <v>1107</v>
      </c>
      <c r="W128" s="11">
        <v>1</v>
      </c>
      <c r="X128" s="10" t="s">
        <v>1216</v>
      </c>
      <c r="Y128" s="13">
        <v>1708470315</v>
      </c>
      <c r="Z128" s="13">
        <v>72587304</v>
      </c>
      <c r="AA128"/>
      <c r="AB128"/>
      <c r="AC128"/>
      <c r="AE128" s="4" t="s">
        <v>423</v>
      </c>
      <c r="AF128" s="4" t="str">
        <f t="shared" si="5"/>
        <v>0205.01.19</v>
      </c>
      <c r="AG128" s="4" t="s">
        <v>52</v>
      </c>
      <c r="AH128" s="4" t="s">
        <v>417</v>
      </c>
      <c r="AI128" s="4" t="s">
        <v>7</v>
      </c>
      <c r="AJ128" s="4" t="s">
        <v>417</v>
      </c>
      <c r="AK128" s="4" t="s">
        <v>17</v>
      </c>
      <c r="AL128" s="4" t="s">
        <v>4519</v>
      </c>
      <c r="AM128" s="4" t="s">
        <v>311</v>
      </c>
      <c r="AN128" s="4" t="s">
        <v>423</v>
      </c>
      <c r="AO128" s="13">
        <v>342000000</v>
      </c>
      <c r="AP128" s="13">
        <v>342000000</v>
      </c>
      <c r="AQ128" s="4" t="s">
        <v>412</v>
      </c>
    </row>
    <row r="129" spans="1:43" x14ac:dyDescent="0.25">
      <c r="A129" s="4" t="str">
        <f t="shared" si="6"/>
        <v>0203.01.11.6</v>
      </c>
      <c r="B129" s="4" t="str">
        <f t="shared" si="7"/>
        <v>0203.01.11</v>
      </c>
      <c r="C129" s="5" t="s">
        <v>629</v>
      </c>
      <c r="D129" s="6" t="s">
        <v>42</v>
      </c>
      <c r="E129" s="6" t="s">
        <v>43</v>
      </c>
      <c r="F129" s="6" t="s">
        <v>7</v>
      </c>
      <c r="G129" s="6" t="s">
        <v>44</v>
      </c>
      <c r="H129" s="6" t="s">
        <v>10</v>
      </c>
      <c r="I129" s="6" t="s">
        <v>1104</v>
      </c>
      <c r="J129" s="6">
        <v>3327</v>
      </c>
      <c r="K129" s="6" t="s">
        <v>1217</v>
      </c>
      <c r="L129" s="6">
        <f t="shared" si="8"/>
        <v>6</v>
      </c>
      <c r="M129" s="7">
        <v>13377285</v>
      </c>
      <c r="N129" s="7">
        <v>113</v>
      </c>
      <c r="O129" s="8" t="s">
        <v>1218</v>
      </c>
      <c r="P129" s="6" t="s">
        <v>1219</v>
      </c>
      <c r="Q129" s="6"/>
      <c r="R129" s="6"/>
      <c r="S129" s="6"/>
      <c r="T129" s="6" t="s">
        <v>634</v>
      </c>
      <c r="U129" s="6" t="s">
        <v>635</v>
      </c>
      <c r="V129" s="6" t="s">
        <v>1107</v>
      </c>
      <c r="W129" s="7">
        <v>1</v>
      </c>
      <c r="X129" s="6" t="s">
        <v>1220</v>
      </c>
      <c r="Y129" s="13">
        <v>1708470315</v>
      </c>
      <c r="Z129" s="13">
        <v>72587304</v>
      </c>
      <c r="AA129"/>
      <c r="AB129"/>
      <c r="AC129"/>
      <c r="AE129" s="4" t="s">
        <v>426</v>
      </c>
      <c r="AF129" s="4" t="str">
        <f t="shared" si="5"/>
        <v>0205.01.20</v>
      </c>
      <c r="AG129" s="4" t="s">
        <v>52</v>
      </c>
      <c r="AH129" s="4" t="s">
        <v>417</v>
      </c>
      <c r="AI129" s="4" t="s">
        <v>7</v>
      </c>
      <c r="AJ129" s="4" t="s">
        <v>417</v>
      </c>
      <c r="AK129" s="4" t="s">
        <v>18</v>
      </c>
      <c r="AL129" s="4" t="s">
        <v>4520</v>
      </c>
      <c r="AM129" s="4" t="s">
        <v>315</v>
      </c>
      <c r="AN129" s="4" t="s">
        <v>426</v>
      </c>
      <c r="AO129" s="13">
        <v>617738383</v>
      </c>
      <c r="AP129" s="13">
        <v>617738383</v>
      </c>
      <c r="AQ129" s="4" t="s">
        <v>4704</v>
      </c>
    </row>
    <row r="130" spans="1:43" x14ac:dyDescent="0.25">
      <c r="A130" s="4" t="str">
        <f t="shared" si="6"/>
        <v>0203.01.11.7</v>
      </c>
      <c r="B130" s="4" t="str">
        <f t="shared" si="7"/>
        <v>0203.01.11</v>
      </c>
      <c r="C130" s="5" t="s">
        <v>629</v>
      </c>
      <c r="D130" s="6" t="s">
        <v>42</v>
      </c>
      <c r="E130" s="6" t="s">
        <v>43</v>
      </c>
      <c r="F130" s="6" t="s">
        <v>7</v>
      </c>
      <c r="G130" s="6" t="s">
        <v>44</v>
      </c>
      <c r="H130" s="6" t="s">
        <v>10</v>
      </c>
      <c r="I130" s="6" t="s">
        <v>1104</v>
      </c>
      <c r="J130" s="6">
        <v>3328</v>
      </c>
      <c r="K130" s="6" t="s">
        <v>1273</v>
      </c>
      <c r="L130" s="6">
        <f t="shared" si="8"/>
        <v>7</v>
      </c>
      <c r="M130" s="7">
        <v>264829090</v>
      </c>
      <c r="N130" s="7">
        <v>29</v>
      </c>
      <c r="O130" s="8" t="s">
        <v>1274</v>
      </c>
      <c r="P130" s="6" t="s">
        <v>1275</v>
      </c>
      <c r="Q130" s="6"/>
      <c r="R130" s="6"/>
      <c r="S130" s="6"/>
      <c r="T130" s="6" t="s">
        <v>634</v>
      </c>
      <c r="U130" s="6" t="s">
        <v>635</v>
      </c>
      <c r="V130" s="6" t="s">
        <v>1107</v>
      </c>
      <c r="W130" s="7">
        <v>1</v>
      </c>
      <c r="X130" s="6" t="s">
        <v>1276</v>
      </c>
      <c r="Y130" s="13">
        <v>1708470315</v>
      </c>
      <c r="Z130" s="13">
        <v>72587304</v>
      </c>
      <c r="AA130"/>
      <c r="AB130"/>
      <c r="AC130"/>
      <c r="AE130" s="4" t="s">
        <v>428</v>
      </c>
      <c r="AF130" s="4" t="str">
        <f t="shared" si="5"/>
        <v>0205.01.21</v>
      </c>
      <c r="AG130" s="4" t="s">
        <v>52</v>
      </c>
      <c r="AH130" s="4" t="s">
        <v>417</v>
      </c>
      <c r="AI130" s="4" t="s">
        <v>7</v>
      </c>
      <c r="AJ130" s="4" t="s">
        <v>417</v>
      </c>
      <c r="AK130" s="4" t="s">
        <v>332</v>
      </c>
      <c r="AL130" s="4" t="s">
        <v>4521</v>
      </c>
      <c r="AM130" s="4" t="s">
        <v>317</v>
      </c>
      <c r="AN130" s="4" t="s">
        <v>428</v>
      </c>
      <c r="AO130" s="13">
        <v>154623445</v>
      </c>
      <c r="AP130" s="13">
        <v>154623445</v>
      </c>
      <c r="AQ130" s="4" t="s">
        <v>4700</v>
      </c>
    </row>
    <row r="131" spans="1:43" x14ac:dyDescent="0.25">
      <c r="A131" s="4" t="str">
        <f t="shared" si="6"/>
        <v>0203.01.11.8</v>
      </c>
      <c r="B131" s="4" t="str">
        <f t="shared" si="7"/>
        <v>0203.01.11</v>
      </c>
      <c r="C131" s="9" t="s">
        <v>629</v>
      </c>
      <c r="D131" s="10" t="s">
        <v>42</v>
      </c>
      <c r="E131" s="10" t="s">
        <v>43</v>
      </c>
      <c r="F131" s="10" t="s">
        <v>7</v>
      </c>
      <c r="G131" s="10" t="s">
        <v>44</v>
      </c>
      <c r="H131" s="10" t="s">
        <v>10</v>
      </c>
      <c r="I131" s="10" t="s">
        <v>1104</v>
      </c>
      <c r="J131" s="10">
        <v>3329</v>
      </c>
      <c r="K131" s="10" t="s">
        <v>1277</v>
      </c>
      <c r="L131" s="6">
        <f t="shared" si="8"/>
        <v>8</v>
      </c>
      <c r="M131" s="11">
        <v>230253920</v>
      </c>
      <c r="N131" s="11">
        <v>392</v>
      </c>
      <c r="O131" s="12" t="s">
        <v>1278</v>
      </c>
      <c r="P131" s="10" t="s">
        <v>1279</v>
      </c>
      <c r="Q131" s="10"/>
      <c r="R131" s="10"/>
      <c r="S131" s="10"/>
      <c r="T131" s="10" t="s">
        <v>634</v>
      </c>
      <c r="U131" s="10" t="s">
        <v>635</v>
      </c>
      <c r="V131" s="10" t="s">
        <v>1107</v>
      </c>
      <c r="W131" s="11">
        <v>1</v>
      </c>
      <c r="X131" s="10" t="s">
        <v>1280</v>
      </c>
      <c r="Y131" s="13">
        <v>1708470315</v>
      </c>
      <c r="Z131" s="13">
        <v>72587304</v>
      </c>
      <c r="AA131"/>
      <c r="AB131"/>
      <c r="AC131"/>
      <c r="AE131" s="4" t="s">
        <v>417</v>
      </c>
      <c r="AF131" s="4" t="str">
        <f t="shared" ref="AF131:AF194" si="9">AG131&amp;"."&amp;AI131&amp;"."&amp;AK131</f>
        <v>0205.01.98</v>
      </c>
      <c r="AG131" s="4" t="s">
        <v>52</v>
      </c>
      <c r="AH131" s="4" t="s">
        <v>417</v>
      </c>
      <c r="AI131" s="4" t="s">
        <v>7</v>
      </c>
      <c r="AJ131" s="4" t="s">
        <v>417</v>
      </c>
      <c r="AK131" s="4" t="s">
        <v>27</v>
      </c>
      <c r="AL131" s="4" t="s">
        <v>4458</v>
      </c>
      <c r="AM131" s="4" t="s">
        <v>296</v>
      </c>
      <c r="AN131" s="4" t="s">
        <v>417</v>
      </c>
      <c r="AO131" s="13">
        <v>6538223281</v>
      </c>
      <c r="AP131" s="13">
        <v>11651836391</v>
      </c>
      <c r="AQ131" s="4" t="s">
        <v>4702</v>
      </c>
    </row>
    <row r="132" spans="1:43" x14ac:dyDescent="0.25">
      <c r="A132" s="4" t="str">
        <f t="shared" ref="A132:A195" si="10">D132&amp;"."&amp;F132&amp;"."&amp;H132&amp;"."&amp;L132</f>
        <v>0203.01.11.9</v>
      </c>
      <c r="B132" s="4" t="str">
        <f t="shared" ref="B132:B195" si="11">D132&amp;"."&amp;F132&amp;"."&amp;H132</f>
        <v>0203.01.11</v>
      </c>
      <c r="C132" s="9" t="s">
        <v>629</v>
      </c>
      <c r="D132" s="10" t="s">
        <v>42</v>
      </c>
      <c r="E132" s="10" t="s">
        <v>43</v>
      </c>
      <c r="F132" s="10" t="s">
        <v>7</v>
      </c>
      <c r="G132" s="10" t="s">
        <v>44</v>
      </c>
      <c r="H132" s="10" t="s">
        <v>10</v>
      </c>
      <c r="I132" s="10" t="s">
        <v>1104</v>
      </c>
      <c r="J132" s="10">
        <v>3331</v>
      </c>
      <c r="K132" s="10" t="s">
        <v>1105</v>
      </c>
      <c r="L132" s="6">
        <f t="shared" si="8"/>
        <v>9</v>
      </c>
      <c r="M132" s="11">
        <v>9697915</v>
      </c>
      <c r="N132" s="11">
        <v>1500</v>
      </c>
      <c r="O132" s="12" t="s">
        <v>1106</v>
      </c>
      <c r="P132" s="10" t="s">
        <v>1074</v>
      </c>
      <c r="Q132" s="10"/>
      <c r="R132" s="10"/>
      <c r="S132" s="10"/>
      <c r="T132" s="10" t="s">
        <v>634</v>
      </c>
      <c r="U132" s="10" t="s">
        <v>635</v>
      </c>
      <c r="V132" s="10" t="s">
        <v>1107</v>
      </c>
      <c r="W132" s="11">
        <v>1</v>
      </c>
      <c r="X132" s="10" t="s">
        <v>1108</v>
      </c>
      <c r="Y132" s="13">
        <v>1708470315</v>
      </c>
      <c r="Z132" s="13">
        <v>72587304</v>
      </c>
      <c r="AA132"/>
      <c r="AB132"/>
      <c r="AC132"/>
      <c r="AE132" s="4" t="s">
        <v>417</v>
      </c>
      <c r="AF132" s="4" t="str">
        <f t="shared" si="9"/>
        <v>0205.01.99</v>
      </c>
      <c r="AG132" s="4" t="s">
        <v>52</v>
      </c>
      <c r="AH132" s="4" t="s">
        <v>417</v>
      </c>
      <c r="AI132" s="4" t="s">
        <v>7</v>
      </c>
      <c r="AJ132" s="4" t="s">
        <v>417</v>
      </c>
      <c r="AK132" s="4" t="s">
        <v>104</v>
      </c>
      <c r="AL132" s="4" t="s">
        <v>4522</v>
      </c>
      <c r="AM132" s="4" t="s">
        <v>296</v>
      </c>
      <c r="AN132" s="4" t="s">
        <v>417</v>
      </c>
      <c r="AO132" s="13">
        <v>9872944913</v>
      </c>
      <c r="AP132" s="13">
        <v>11651836391</v>
      </c>
      <c r="AQ132" s="4" t="s">
        <v>4701</v>
      </c>
    </row>
    <row r="133" spans="1:43" x14ac:dyDescent="0.25">
      <c r="A133" s="4" t="str">
        <f t="shared" si="10"/>
        <v>0203.01.11.10</v>
      </c>
      <c r="B133" s="4" t="str">
        <f t="shared" si="11"/>
        <v>0203.01.11</v>
      </c>
      <c r="C133" s="5" t="s">
        <v>629</v>
      </c>
      <c r="D133" s="6" t="s">
        <v>42</v>
      </c>
      <c r="E133" s="6" t="s">
        <v>43</v>
      </c>
      <c r="F133" s="6" t="s">
        <v>7</v>
      </c>
      <c r="G133" s="6" t="s">
        <v>44</v>
      </c>
      <c r="H133" s="6" t="s">
        <v>10</v>
      </c>
      <c r="I133" s="6" t="s">
        <v>1104</v>
      </c>
      <c r="J133" s="6">
        <v>3332</v>
      </c>
      <c r="K133" s="6" t="s">
        <v>1281</v>
      </c>
      <c r="L133" s="6">
        <f t="shared" ref="L133:L196" si="12">IF(I133=I132,L132+1,1)</f>
        <v>10</v>
      </c>
      <c r="M133" s="7">
        <v>8829335</v>
      </c>
      <c r="N133" s="7">
        <v>60</v>
      </c>
      <c r="O133" s="8" t="s">
        <v>1282</v>
      </c>
      <c r="P133" s="6" t="s">
        <v>1074</v>
      </c>
      <c r="Q133" s="6"/>
      <c r="R133" s="6"/>
      <c r="S133" s="6"/>
      <c r="T133" s="6" t="s">
        <v>634</v>
      </c>
      <c r="U133" s="6" t="s">
        <v>635</v>
      </c>
      <c r="V133" s="6" t="s">
        <v>1107</v>
      </c>
      <c r="W133" s="7">
        <v>1</v>
      </c>
      <c r="X133" s="6" t="s">
        <v>1283</v>
      </c>
      <c r="Y133" s="13">
        <v>1708470315</v>
      </c>
      <c r="Z133" s="13">
        <v>72587304</v>
      </c>
      <c r="AA133"/>
      <c r="AB133"/>
      <c r="AC133"/>
      <c r="AE133" s="4" t="s">
        <v>429</v>
      </c>
      <c r="AF133" s="4" t="str">
        <f t="shared" si="9"/>
        <v>0206.01.01</v>
      </c>
      <c r="AG133" s="4" t="s">
        <v>59</v>
      </c>
      <c r="AH133" s="4" t="s">
        <v>430</v>
      </c>
      <c r="AI133" s="4" t="s">
        <v>7</v>
      </c>
      <c r="AJ133" s="4" t="s">
        <v>429</v>
      </c>
      <c r="AK133" s="4" t="s">
        <v>7</v>
      </c>
      <c r="AL133" s="4" t="s">
        <v>4523</v>
      </c>
      <c r="AM133" s="4" t="s">
        <v>296</v>
      </c>
      <c r="AN133" s="4" t="s">
        <v>429</v>
      </c>
      <c r="AO133" s="13">
        <v>49421513131</v>
      </c>
      <c r="AP133" s="13">
        <v>117840352888</v>
      </c>
      <c r="AQ133" s="4" t="s">
        <v>459</v>
      </c>
    </row>
    <row r="134" spans="1:43" x14ac:dyDescent="0.25">
      <c r="A134" s="4" t="str">
        <f t="shared" si="10"/>
        <v>0203.01.11.11</v>
      </c>
      <c r="B134" s="4" t="str">
        <f t="shared" si="11"/>
        <v>0203.01.11</v>
      </c>
      <c r="C134" s="5" t="s">
        <v>629</v>
      </c>
      <c r="D134" s="6" t="s">
        <v>42</v>
      </c>
      <c r="E134" s="6" t="s">
        <v>43</v>
      </c>
      <c r="F134" s="6" t="s">
        <v>7</v>
      </c>
      <c r="G134" s="6" t="s">
        <v>44</v>
      </c>
      <c r="H134" s="6" t="s">
        <v>10</v>
      </c>
      <c r="I134" s="6" t="s">
        <v>1104</v>
      </c>
      <c r="J134" s="6">
        <v>3333</v>
      </c>
      <c r="K134" s="6" t="s">
        <v>1245</v>
      </c>
      <c r="L134" s="6">
        <f t="shared" si="12"/>
        <v>11</v>
      </c>
      <c r="M134" s="7">
        <v>56815811</v>
      </c>
      <c r="N134" s="7">
        <v>120</v>
      </c>
      <c r="O134" s="8" t="s">
        <v>1246</v>
      </c>
      <c r="P134" s="6" t="s">
        <v>1247</v>
      </c>
      <c r="Q134" s="6"/>
      <c r="R134" s="6"/>
      <c r="S134" s="6"/>
      <c r="T134" s="6" t="s">
        <v>634</v>
      </c>
      <c r="U134" s="6" t="s">
        <v>635</v>
      </c>
      <c r="V134" s="6" t="s">
        <v>1107</v>
      </c>
      <c r="W134" s="7">
        <v>1</v>
      </c>
      <c r="X134" s="6" t="s">
        <v>1248</v>
      </c>
      <c r="Y134" s="13">
        <v>1708470315</v>
      </c>
      <c r="Z134" s="13">
        <v>72587304</v>
      </c>
      <c r="AA134"/>
      <c r="AB134"/>
      <c r="AC134"/>
      <c r="AE134" s="4" t="s">
        <v>4524</v>
      </c>
      <c r="AF134" s="4" t="str">
        <f t="shared" si="9"/>
        <v>0206.01.01</v>
      </c>
      <c r="AG134" s="4" t="s">
        <v>59</v>
      </c>
      <c r="AH134" s="4" t="s">
        <v>430</v>
      </c>
      <c r="AI134" s="4" t="s">
        <v>7</v>
      </c>
      <c r="AJ134" s="4" t="s">
        <v>429</v>
      </c>
      <c r="AK134" s="4" t="s">
        <v>7</v>
      </c>
      <c r="AL134" s="4" t="s">
        <v>4523</v>
      </c>
      <c r="AM134" s="4" t="s">
        <v>309</v>
      </c>
      <c r="AN134" s="4" t="s">
        <v>4524</v>
      </c>
      <c r="AO134" s="13">
        <v>49421513131</v>
      </c>
      <c r="AP134" s="13">
        <v>134225466</v>
      </c>
      <c r="AQ134" s="4" t="s">
        <v>559</v>
      </c>
    </row>
    <row r="135" spans="1:43" x14ac:dyDescent="0.25">
      <c r="A135" s="4" t="str">
        <f t="shared" si="10"/>
        <v>0203.01.11.12</v>
      </c>
      <c r="B135" s="4" t="str">
        <f t="shared" si="11"/>
        <v>0203.01.11</v>
      </c>
      <c r="C135" s="9" t="s">
        <v>629</v>
      </c>
      <c r="D135" s="10" t="s">
        <v>42</v>
      </c>
      <c r="E135" s="10" t="s">
        <v>43</v>
      </c>
      <c r="F135" s="10" t="s">
        <v>7</v>
      </c>
      <c r="G135" s="10" t="s">
        <v>44</v>
      </c>
      <c r="H135" s="10" t="s">
        <v>10</v>
      </c>
      <c r="I135" s="10" t="s">
        <v>1104</v>
      </c>
      <c r="J135" s="10">
        <v>3334</v>
      </c>
      <c r="K135" s="10" t="s">
        <v>1249</v>
      </c>
      <c r="L135" s="6">
        <f t="shared" si="12"/>
        <v>12</v>
      </c>
      <c r="M135" s="11">
        <v>277690000</v>
      </c>
      <c r="N135" s="11">
        <v>50</v>
      </c>
      <c r="O135" s="12" t="s">
        <v>1250</v>
      </c>
      <c r="P135" s="10" t="s">
        <v>1251</v>
      </c>
      <c r="Q135" s="10"/>
      <c r="R135" s="10"/>
      <c r="S135" s="10"/>
      <c r="T135" s="10" t="s">
        <v>634</v>
      </c>
      <c r="U135" s="10" t="s">
        <v>635</v>
      </c>
      <c r="V135" s="10" t="s">
        <v>1107</v>
      </c>
      <c r="W135" s="11">
        <v>1</v>
      </c>
      <c r="X135" s="10" t="s">
        <v>1252</v>
      </c>
      <c r="Y135" s="13">
        <v>1708470315</v>
      </c>
      <c r="Z135" s="13">
        <v>72587304</v>
      </c>
      <c r="AA135"/>
      <c r="AB135"/>
      <c r="AC135"/>
      <c r="AE135" s="4" t="s">
        <v>4525</v>
      </c>
      <c r="AF135" s="4" t="str">
        <f t="shared" si="9"/>
        <v>0206.01.01</v>
      </c>
      <c r="AG135" s="4" t="s">
        <v>59</v>
      </c>
      <c r="AH135" s="4" t="s">
        <v>430</v>
      </c>
      <c r="AI135" s="4" t="s">
        <v>7</v>
      </c>
      <c r="AJ135" s="4" t="s">
        <v>429</v>
      </c>
      <c r="AK135" s="4" t="s">
        <v>7</v>
      </c>
      <c r="AL135" s="4" t="s">
        <v>4523</v>
      </c>
      <c r="AM135" s="4" t="s">
        <v>298</v>
      </c>
      <c r="AN135" s="4" t="s">
        <v>4525</v>
      </c>
      <c r="AO135" s="13">
        <v>49421513131</v>
      </c>
      <c r="AP135" s="13">
        <v>50000000</v>
      </c>
      <c r="AQ135" s="4" t="s">
        <v>513</v>
      </c>
    </row>
    <row r="136" spans="1:43" x14ac:dyDescent="0.25">
      <c r="A136" s="4" t="str">
        <f t="shared" si="10"/>
        <v>0203.01.12.1</v>
      </c>
      <c r="B136" s="4" t="str">
        <f t="shared" si="11"/>
        <v>0203.01.12</v>
      </c>
      <c r="C136" s="9" t="s">
        <v>629</v>
      </c>
      <c r="D136" s="10" t="s">
        <v>42</v>
      </c>
      <c r="E136" s="10" t="s">
        <v>43</v>
      </c>
      <c r="F136" s="10" t="s">
        <v>7</v>
      </c>
      <c r="G136" s="10" t="s">
        <v>44</v>
      </c>
      <c r="H136" s="10" t="s">
        <v>32</v>
      </c>
      <c r="I136" s="10" t="s">
        <v>1071</v>
      </c>
      <c r="J136" s="10">
        <v>3655</v>
      </c>
      <c r="K136" s="10" t="s">
        <v>1113</v>
      </c>
      <c r="L136" s="6">
        <f t="shared" si="12"/>
        <v>1</v>
      </c>
      <c r="M136" s="11">
        <v>6599892</v>
      </c>
      <c r="N136" s="11">
        <v>2</v>
      </c>
      <c r="O136" s="12" t="s">
        <v>1114</v>
      </c>
      <c r="P136" s="10" t="s">
        <v>1115</v>
      </c>
      <c r="Q136" s="10"/>
      <c r="R136" s="10"/>
      <c r="S136" s="10"/>
      <c r="T136" s="10" t="s">
        <v>634</v>
      </c>
      <c r="U136" s="10" t="s">
        <v>635</v>
      </c>
      <c r="V136" s="10" t="s">
        <v>1075</v>
      </c>
      <c r="W136" s="11">
        <v>4</v>
      </c>
      <c r="X136" s="10" t="s">
        <v>1116</v>
      </c>
      <c r="Y136" s="13">
        <v>469848368</v>
      </c>
      <c r="Z136" s="13">
        <v>24511575</v>
      </c>
      <c r="AA136"/>
      <c r="AB136"/>
      <c r="AC136"/>
      <c r="AE136" s="4" t="s">
        <v>429</v>
      </c>
      <c r="AF136" s="4" t="str">
        <f t="shared" si="9"/>
        <v>0206.01.11</v>
      </c>
      <c r="AG136" s="4" t="s">
        <v>59</v>
      </c>
      <c r="AH136" s="4" t="s">
        <v>430</v>
      </c>
      <c r="AI136" s="4" t="s">
        <v>7</v>
      </c>
      <c r="AJ136" s="4" t="s">
        <v>429</v>
      </c>
      <c r="AK136" s="4" t="s">
        <v>10</v>
      </c>
      <c r="AL136" s="4" t="s">
        <v>4526</v>
      </c>
      <c r="AM136" s="4" t="s">
        <v>296</v>
      </c>
      <c r="AN136" s="4" t="s">
        <v>429</v>
      </c>
      <c r="AO136" s="13">
        <v>4231869794</v>
      </c>
      <c r="AP136" s="13">
        <v>117840352888</v>
      </c>
      <c r="AQ136" s="4" t="s">
        <v>514</v>
      </c>
    </row>
    <row r="137" spans="1:43" x14ac:dyDescent="0.25">
      <c r="A137" s="4" t="str">
        <f t="shared" si="10"/>
        <v>0203.01.12.2</v>
      </c>
      <c r="B137" s="4" t="str">
        <f t="shared" si="11"/>
        <v>0203.01.12</v>
      </c>
      <c r="C137" s="9" t="s">
        <v>629</v>
      </c>
      <c r="D137" s="10" t="s">
        <v>42</v>
      </c>
      <c r="E137" s="10" t="s">
        <v>43</v>
      </c>
      <c r="F137" s="10" t="s">
        <v>7</v>
      </c>
      <c r="G137" s="10" t="s">
        <v>44</v>
      </c>
      <c r="H137" s="10" t="s">
        <v>32</v>
      </c>
      <c r="I137" s="10" t="s">
        <v>1071</v>
      </c>
      <c r="J137" s="10">
        <v>3656</v>
      </c>
      <c r="K137" s="10" t="s">
        <v>1072</v>
      </c>
      <c r="L137" s="6">
        <f t="shared" si="12"/>
        <v>2</v>
      </c>
      <c r="M137" s="11">
        <v>22933315</v>
      </c>
      <c r="N137" s="11">
        <v>400</v>
      </c>
      <c r="O137" s="12" t="s">
        <v>1073</v>
      </c>
      <c r="P137" s="10" t="s">
        <v>1074</v>
      </c>
      <c r="Q137" s="10"/>
      <c r="R137" s="10"/>
      <c r="S137" s="10"/>
      <c r="T137" s="10" t="s">
        <v>634</v>
      </c>
      <c r="U137" s="10" t="s">
        <v>635</v>
      </c>
      <c r="V137" s="10" t="s">
        <v>1075</v>
      </c>
      <c r="W137" s="11">
        <v>2</v>
      </c>
      <c r="X137" s="10" t="s">
        <v>1076</v>
      </c>
      <c r="Y137" s="13">
        <v>469848368</v>
      </c>
      <c r="Z137" s="13">
        <v>24511575</v>
      </c>
      <c r="AA137"/>
      <c r="AB137"/>
      <c r="AC137"/>
      <c r="AE137" s="4" t="s">
        <v>4527</v>
      </c>
      <c r="AF137" s="4" t="str">
        <f t="shared" si="9"/>
        <v>0206.01.11</v>
      </c>
      <c r="AG137" s="4" t="s">
        <v>59</v>
      </c>
      <c r="AH137" s="4" t="s">
        <v>430</v>
      </c>
      <c r="AI137" s="4" t="s">
        <v>7</v>
      </c>
      <c r="AJ137" s="4" t="s">
        <v>429</v>
      </c>
      <c r="AK137" s="4" t="s">
        <v>10</v>
      </c>
      <c r="AL137" s="4" t="s">
        <v>4526</v>
      </c>
      <c r="AM137" s="4" t="s">
        <v>377</v>
      </c>
      <c r="AN137" s="4" t="s">
        <v>4527</v>
      </c>
      <c r="AO137" s="13">
        <v>4231869794</v>
      </c>
      <c r="AP137" s="13">
        <v>97752212</v>
      </c>
      <c r="AQ137" s="4" t="s">
        <v>388</v>
      </c>
    </row>
    <row r="138" spans="1:43" x14ac:dyDescent="0.25">
      <c r="A138" s="4" t="str">
        <f t="shared" si="10"/>
        <v>0203.01.12.3</v>
      </c>
      <c r="B138" s="4" t="str">
        <f t="shared" si="11"/>
        <v>0203.01.12</v>
      </c>
      <c r="C138" s="5" t="s">
        <v>629</v>
      </c>
      <c r="D138" s="6" t="s">
        <v>42</v>
      </c>
      <c r="E138" s="6" t="s">
        <v>43</v>
      </c>
      <c r="F138" s="6" t="s">
        <v>7</v>
      </c>
      <c r="G138" s="6" t="s">
        <v>44</v>
      </c>
      <c r="H138" s="6" t="s">
        <v>32</v>
      </c>
      <c r="I138" s="6" t="s">
        <v>1071</v>
      </c>
      <c r="J138" s="6">
        <v>3657</v>
      </c>
      <c r="K138" s="6" t="s">
        <v>1288</v>
      </c>
      <c r="L138" s="6">
        <f t="shared" si="12"/>
        <v>3</v>
      </c>
      <c r="M138" s="7">
        <v>2510307</v>
      </c>
      <c r="N138" s="7">
        <v>1160</v>
      </c>
      <c r="O138" s="8" t="s">
        <v>1289</v>
      </c>
      <c r="P138" s="6" t="s">
        <v>1290</v>
      </c>
      <c r="Q138" s="6"/>
      <c r="R138" s="6"/>
      <c r="S138" s="6"/>
      <c r="T138" s="6" t="s">
        <v>634</v>
      </c>
      <c r="U138" s="6" t="s">
        <v>635</v>
      </c>
      <c r="V138" s="6" t="s">
        <v>1075</v>
      </c>
      <c r="W138" s="7">
        <v>3</v>
      </c>
      <c r="X138" s="6" t="s">
        <v>1291</v>
      </c>
      <c r="Y138" s="13">
        <v>469848368</v>
      </c>
      <c r="Z138" s="13">
        <v>24511575</v>
      </c>
      <c r="AA138"/>
      <c r="AB138"/>
      <c r="AC138"/>
      <c r="AE138" s="4" t="s">
        <v>4528</v>
      </c>
      <c r="AF138" s="4" t="str">
        <f t="shared" si="9"/>
        <v>0206.01.11</v>
      </c>
      <c r="AG138" s="4" t="s">
        <v>59</v>
      </c>
      <c r="AH138" s="4" t="s">
        <v>430</v>
      </c>
      <c r="AI138" s="4" t="s">
        <v>7</v>
      </c>
      <c r="AJ138" s="4" t="s">
        <v>429</v>
      </c>
      <c r="AK138" s="4" t="s">
        <v>10</v>
      </c>
      <c r="AL138" s="4" t="s">
        <v>4526</v>
      </c>
      <c r="AM138" s="4" t="s">
        <v>307</v>
      </c>
      <c r="AN138" s="4" t="s">
        <v>4528</v>
      </c>
      <c r="AO138" s="13">
        <v>4231869794</v>
      </c>
      <c r="AP138" s="13">
        <v>175000000</v>
      </c>
      <c r="AQ138" s="4" t="s">
        <v>391</v>
      </c>
    </row>
    <row r="139" spans="1:43" x14ac:dyDescent="0.25">
      <c r="A139" s="4" t="str">
        <f t="shared" si="10"/>
        <v>0203.01.12.4</v>
      </c>
      <c r="B139" s="4" t="str">
        <f t="shared" si="11"/>
        <v>0203.01.12</v>
      </c>
      <c r="C139" s="5" t="s">
        <v>629</v>
      </c>
      <c r="D139" s="6" t="s">
        <v>42</v>
      </c>
      <c r="E139" s="6" t="s">
        <v>43</v>
      </c>
      <c r="F139" s="6" t="s">
        <v>7</v>
      </c>
      <c r="G139" s="6" t="s">
        <v>44</v>
      </c>
      <c r="H139" s="6" t="s">
        <v>32</v>
      </c>
      <c r="I139" s="6" t="s">
        <v>1071</v>
      </c>
      <c r="J139" s="6">
        <v>3658</v>
      </c>
      <c r="K139" s="6" t="s">
        <v>1117</v>
      </c>
      <c r="L139" s="6">
        <f t="shared" si="12"/>
        <v>4</v>
      </c>
      <c r="M139" s="7">
        <v>13122348</v>
      </c>
      <c r="N139" s="7">
        <v>50000</v>
      </c>
      <c r="O139" s="8" t="s">
        <v>74</v>
      </c>
      <c r="P139" s="6" t="s">
        <v>1118</v>
      </c>
      <c r="Q139" s="6"/>
      <c r="R139" s="6"/>
      <c r="S139" s="6"/>
      <c r="T139" s="6" t="s">
        <v>634</v>
      </c>
      <c r="U139" s="6" t="s">
        <v>635</v>
      </c>
      <c r="V139" s="6" t="s">
        <v>1075</v>
      </c>
      <c r="W139" s="7">
        <v>2</v>
      </c>
      <c r="X139" s="6" t="s">
        <v>1119</v>
      </c>
      <c r="Y139" s="13">
        <v>469848368</v>
      </c>
      <c r="Z139" s="13">
        <v>24511575</v>
      </c>
      <c r="AA139"/>
      <c r="AB139"/>
      <c r="AC139"/>
      <c r="AE139" s="4" t="s">
        <v>429</v>
      </c>
      <c r="AF139" s="4" t="str">
        <f t="shared" si="9"/>
        <v>0206.01.12</v>
      </c>
      <c r="AG139" s="4" t="s">
        <v>59</v>
      </c>
      <c r="AH139" s="4" t="s">
        <v>430</v>
      </c>
      <c r="AI139" s="4" t="s">
        <v>7</v>
      </c>
      <c r="AJ139" s="4" t="s">
        <v>429</v>
      </c>
      <c r="AK139" s="4" t="s">
        <v>32</v>
      </c>
      <c r="AL139" s="4" t="s">
        <v>4529</v>
      </c>
      <c r="AM139" s="4" t="s">
        <v>296</v>
      </c>
      <c r="AN139" s="4" t="s">
        <v>429</v>
      </c>
      <c r="AO139" s="13">
        <v>4924769614</v>
      </c>
      <c r="AP139" s="13">
        <v>117840352888</v>
      </c>
      <c r="AQ139" s="4" t="s">
        <v>588</v>
      </c>
    </row>
    <row r="140" spans="1:43" x14ac:dyDescent="0.25">
      <c r="A140" s="4" t="str">
        <f t="shared" si="10"/>
        <v>0203.01.12.5</v>
      </c>
      <c r="B140" s="4" t="str">
        <f t="shared" si="11"/>
        <v>0203.01.12</v>
      </c>
      <c r="C140" s="5" t="s">
        <v>629</v>
      </c>
      <c r="D140" s="6" t="s">
        <v>42</v>
      </c>
      <c r="E140" s="6" t="s">
        <v>43</v>
      </c>
      <c r="F140" s="6" t="s">
        <v>7</v>
      </c>
      <c r="G140" s="6" t="s">
        <v>44</v>
      </c>
      <c r="H140" s="6" t="s">
        <v>32</v>
      </c>
      <c r="I140" s="6" t="s">
        <v>1071</v>
      </c>
      <c r="J140" s="6">
        <v>3659</v>
      </c>
      <c r="K140" s="6" t="s">
        <v>1109</v>
      </c>
      <c r="L140" s="6">
        <f t="shared" si="12"/>
        <v>5</v>
      </c>
      <c r="M140" s="7">
        <v>37942000</v>
      </c>
      <c r="N140" s="7">
        <v>95000</v>
      </c>
      <c r="O140" s="8" t="s">
        <v>1110</v>
      </c>
      <c r="P140" s="6" t="s">
        <v>1111</v>
      </c>
      <c r="Q140" s="6"/>
      <c r="R140" s="6"/>
      <c r="S140" s="6"/>
      <c r="T140" s="6" t="s">
        <v>634</v>
      </c>
      <c r="U140" s="6" t="s">
        <v>635</v>
      </c>
      <c r="V140" s="6" t="s">
        <v>1075</v>
      </c>
      <c r="W140" s="7">
        <v>2</v>
      </c>
      <c r="X140" s="6" t="s">
        <v>1112</v>
      </c>
      <c r="Y140" s="13">
        <v>469848368</v>
      </c>
      <c r="Z140" s="13">
        <v>24511575</v>
      </c>
      <c r="AA140"/>
      <c r="AB140"/>
      <c r="AC140"/>
      <c r="AE140" s="4" t="s">
        <v>4530</v>
      </c>
      <c r="AF140" s="4" t="str">
        <f t="shared" si="9"/>
        <v>0206.01.12</v>
      </c>
      <c r="AG140" s="4" t="s">
        <v>59</v>
      </c>
      <c r="AH140" s="4" t="s">
        <v>430</v>
      </c>
      <c r="AI140" s="4" t="s">
        <v>7</v>
      </c>
      <c r="AJ140" s="4" t="s">
        <v>429</v>
      </c>
      <c r="AK140" s="4" t="s">
        <v>32</v>
      </c>
      <c r="AL140" s="4" t="s">
        <v>4529</v>
      </c>
      <c r="AM140" s="4" t="s">
        <v>313</v>
      </c>
      <c r="AN140" s="4" t="s">
        <v>4530</v>
      </c>
      <c r="AO140" s="13">
        <v>4924769614</v>
      </c>
      <c r="AP140" s="13">
        <v>3516894803</v>
      </c>
      <c r="AQ140" s="4" t="s">
        <v>548</v>
      </c>
    </row>
    <row r="141" spans="1:43" x14ac:dyDescent="0.25">
      <c r="A141" s="4" t="str">
        <f t="shared" si="10"/>
        <v>0203.01.13.1</v>
      </c>
      <c r="B141" s="4" t="str">
        <f t="shared" si="11"/>
        <v>0203.01.13</v>
      </c>
      <c r="C141" s="5" t="s">
        <v>629</v>
      </c>
      <c r="D141" s="6" t="s">
        <v>42</v>
      </c>
      <c r="E141" s="6" t="s">
        <v>43</v>
      </c>
      <c r="F141" s="6" t="s">
        <v>7</v>
      </c>
      <c r="G141" s="6" t="s">
        <v>44</v>
      </c>
      <c r="H141" s="6" t="s">
        <v>40</v>
      </c>
      <c r="I141" s="6" t="s">
        <v>1088</v>
      </c>
      <c r="J141" s="6">
        <v>3249</v>
      </c>
      <c r="K141" s="6" t="s">
        <v>1124</v>
      </c>
      <c r="L141" s="6">
        <f t="shared" si="12"/>
        <v>1</v>
      </c>
      <c r="M141" s="7">
        <v>0</v>
      </c>
      <c r="N141" s="7">
        <v>112</v>
      </c>
      <c r="O141" s="8" t="s">
        <v>1125</v>
      </c>
      <c r="P141" s="6" t="s">
        <v>1126</v>
      </c>
      <c r="Q141" s="6"/>
      <c r="R141" s="6"/>
      <c r="S141" s="6"/>
      <c r="T141" s="6" t="s">
        <v>634</v>
      </c>
      <c r="U141" s="6" t="s">
        <v>635</v>
      </c>
      <c r="V141" s="6" t="s">
        <v>1092</v>
      </c>
      <c r="W141" s="7">
        <v>3</v>
      </c>
      <c r="X141" s="6" t="s">
        <v>1127</v>
      </c>
      <c r="Y141" s="13">
        <v>542588004</v>
      </c>
      <c r="Z141" s="13">
        <v>48434130</v>
      </c>
      <c r="AA141"/>
      <c r="AB141"/>
      <c r="AC141"/>
      <c r="AE141" s="4" t="s">
        <v>429</v>
      </c>
      <c r="AF141" s="4" t="str">
        <f t="shared" si="9"/>
        <v>0206.01.13</v>
      </c>
      <c r="AG141" s="4" t="s">
        <v>59</v>
      </c>
      <c r="AH141" s="4" t="s">
        <v>430</v>
      </c>
      <c r="AI141" s="4" t="s">
        <v>7</v>
      </c>
      <c r="AJ141" s="4" t="s">
        <v>429</v>
      </c>
      <c r="AK141" s="4" t="s">
        <v>40</v>
      </c>
      <c r="AL141" s="4" t="s">
        <v>4531</v>
      </c>
      <c r="AM141" s="4" t="s">
        <v>296</v>
      </c>
      <c r="AN141" s="4" t="s">
        <v>429</v>
      </c>
      <c r="AO141" s="13">
        <v>52182378462</v>
      </c>
      <c r="AP141" s="13">
        <v>117840352888</v>
      </c>
      <c r="AQ141" s="4" t="s">
        <v>374</v>
      </c>
    </row>
    <row r="142" spans="1:43" x14ac:dyDescent="0.25">
      <c r="A142" s="4" t="str">
        <f t="shared" si="10"/>
        <v>0203.01.13.2</v>
      </c>
      <c r="B142" s="4" t="str">
        <f t="shared" si="11"/>
        <v>0203.01.13</v>
      </c>
      <c r="C142" s="9" t="s">
        <v>629</v>
      </c>
      <c r="D142" s="10" t="s">
        <v>42</v>
      </c>
      <c r="E142" s="10" t="s">
        <v>43</v>
      </c>
      <c r="F142" s="10" t="s">
        <v>7</v>
      </c>
      <c r="G142" s="10" t="s">
        <v>44</v>
      </c>
      <c r="H142" s="10" t="s">
        <v>40</v>
      </c>
      <c r="I142" s="10" t="s">
        <v>1088</v>
      </c>
      <c r="J142" s="10">
        <v>3250</v>
      </c>
      <c r="K142" s="10" t="s">
        <v>1128</v>
      </c>
      <c r="L142" s="6">
        <f t="shared" si="12"/>
        <v>2</v>
      </c>
      <c r="M142" s="11">
        <v>0</v>
      </c>
      <c r="N142" s="11">
        <v>300</v>
      </c>
      <c r="O142" s="12" t="s">
        <v>1129</v>
      </c>
      <c r="P142" s="10" t="s">
        <v>1126</v>
      </c>
      <c r="Q142" s="10"/>
      <c r="R142" s="10"/>
      <c r="S142" s="10"/>
      <c r="T142" s="10" t="s">
        <v>634</v>
      </c>
      <c r="U142" s="10" t="s">
        <v>635</v>
      </c>
      <c r="V142" s="10" t="s">
        <v>1092</v>
      </c>
      <c r="W142" s="11">
        <v>3</v>
      </c>
      <c r="X142" s="10" t="s">
        <v>1130</v>
      </c>
      <c r="Y142" s="13">
        <v>542588004</v>
      </c>
      <c r="Z142" s="13">
        <v>48434130</v>
      </c>
      <c r="AA142"/>
      <c r="AB142"/>
      <c r="AC142"/>
      <c r="AE142" s="4" t="s">
        <v>429</v>
      </c>
      <c r="AF142" s="4" t="str">
        <f t="shared" si="9"/>
        <v>0206.01.14</v>
      </c>
      <c r="AG142" s="4" t="s">
        <v>59</v>
      </c>
      <c r="AH142" s="4" t="s">
        <v>430</v>
      </c>
      <c r="AI142" s="4" t="s">
        <v>7</v>
      </c>
      <c r="AJ142" s="4" t="s">
        <v>429</v>
      </c>
      <c r="AK142" s="4" t="s">
        <v>41</v>
      </c>
      <c r="AL142" s="4" t="s">
        <v>4532</v>
      </c>
      <c r="AM142" s="4" t="s">
        <v>296</v>
      </c>
      <c r="AN142" s="4" t="s">
        <v>429</v>
      </c>
      <c r="AO142" s="13">
        <v>21127102061</v>
      </c>
      <c r="AP142" s="13">
        <v>117840352888</v>
      </c>
      <c r="AQ142" s="4" t="s">
        <v>416</v>
      </c>
    </row>
    <row r="143" spans="1:43" x14ac:dyDescent="0.25">
      <c r="A143" s="4" t="str">
        <f t="shared" si="10"/>
        <v>0203.01.13.3</v>
      </c>
      <c r="B143" s="4" t="str">
        <f t="shared" si="11"/>
        <v>0203.01.13</v>
      </c>
      <c r="C143" s="9" t="s">
        <v>629</v>
      </c>
      <c r="D143" s="10" t="s">
        <v>42</v>
      </c>
      <c r="E143" s="10" t="s">
        <v>43</v>
      </c>
      <c r="F143" s="10" t="s">
        <v>7</v>
      </c>
      <c r="G143" s="10" t="s">
        <v>44</v>
      </c>
      <c r="H143" s="10" t="s">
        <v>40</v>
      </c>
      <c r="I143" s="10" t="s">
        <v>1088</v>
      </c>
      <c r="J143" s="10">
        <v>3251</v>
      </c>
      <c r="K143" s="10" t="s">
        <v>1120</v>
      </c>
      <c r="L143" s="6">
        <f t="shared" si="12"/>
        <v>3</v>
      </c>
      <c r="M143" s="11">
        <v>0</v>
      </c>
      <c r="N143" s="11">
        <v>6000</v>
      </c>
      <c r="O143" s="12" t="s">
        <v>1121</v>
      </c>
      <c r="P143" s="10" t="s">
        <v>1122</v>
      </c>
      <c r="Q143" s="10"/>
      <c r="R143" s="10"/>
      <c r="S143" s="10"/>
      <c r="T143" s="10" t="s">
        <v>634</v>
      </c>
      <c r="U143" s="10" t="s">
        <v>635</v>
      </c>
      <c r="V143" s="10" t="s">
        <v>1092</v>
      </c>
      <c r="W143" s="11">
        <v>1</v>
      </c>
      <c r="X143" s="10" t="s">
        <v>1123</v>
      </c>
      <c r="Y143" s="13">
        <v>542588004</v>
      </c>
      <c r="Z143" s="13">
        <v>48434130</v>
      </c>
      <c r="AA143"/>
      <c r="AB143"/>
      <c r="AC143"/>
      <c r="AE143" s="4" t="s">
        <v>429</v>
      </c>
      <c r="AF143" s="4" t="str">
        <f t="shared" si="9"/>
        <v>0206.01.15</v>
      </c>
      <c r="AG143" s="4" t="s">
        <v>59</v>
      </c>
      <c r="AH143" s="4" t="s">
        <v>430</v>
      </c>
      <c r="AI143" s="4" t="s">
        <v>7</v>
      </c>
      <c r="AJ143" s="4" t="s">
        <v>429</v>
      </c>
      <c r="AK143" s="4" t="s">
        <v>31</v>
      </c>
      <c r="AL143" s="4" t="s">
        <v>4533</v>
      </c>
      <c r="AM143" s="4" t="s">
        <v>296</v>
      </c>
      <c r="AN143" s="4" t="s">
        <v>429</v>
      </c>
      <c r="AO143" s="13">
        <v>6152077655</v>
      </c>
      <c r="AP143" s="13">
        <v>117840352888</v>
      </c>
      <c r="AQ143" s="4" t="s">
        <v>376</v>
      </c>
    </row>
    <row r="144" spans="1:43" x14ac:dyDescent="0.25">
      <c r="A144" s="4" t="str">
        <f t="shared" si="10"/>
        <v>0203.01.13.4</v>
      </c>
      <c r="B144" s="4" t="str">
        <f t="shared" si="11"/>
        <v>0203.01.13</v>
      </c>
      <c r="C144" s="5" t="s">
        <v>629</v>
      </c>
      <c r="D144" s="6" t="s">
        <v>42</v>
      </c>
      <c r="E144" s="6" t="s">
        <v>43</v>
      </c>
      <c r="F144" s="6" t="s">
        <v>7</v>
      </c>
      <c r="G144" s="6" t="s">
        <v>44</v>
      </c>
      <c r="H144" s="6" t="s">
        <v>40</v>
      </c>
      <c r="I144" s="6" t="s">
        <v>1088</v>
      </c>
      <c r="J144" s="6">
        <v>3252</v>
      </c>
      <c r="K144" s="6" t="s">
        <v>1155</v>
      </c>
      <c r="L144" s="6">
        <f t="shared" si="12"/>
        <v>4</v>
      </c>
      <c r="M144" s="7">
        <v>0</v>
      </c>
      <c r="N144" s="7">
        <v>3000</v>
      </c>
      <c r="O144" s="8" t="s">
        <v>1156</v>
      </c>
      <c r="P144" s="6" t="s">
        <v>1141</v>
      </c>
      <c r="Q144" s="6"/>
      <c r="R144" s="6"/>
      <c r="S144" s="6"/>
      <c r="T144" s="6" t="s">
        <v>634</v>
      </c>
      <c r="U144" s="6" t="s">
        <v>635</v>
      </c>
      <c r="V144" s="6" t="s">
        <v>1092</v>
      </c>
      <c r="W144" s="7">
        <v>2</v>
      </c>
      <c r="X144" s="6" t="s">
        <v>1157</v>
      </c>
      <c r="Y144" s="13">
        <v>542588004</v>
      </c>
      <c r="Z144" s="13">
        <v>48434130</v>
      </c>
      <c r="AA144"/>
      <c r="AB144"/>
      <c r="AC144"/>
      <c r="AE144" s="4" t="s">
        <v>4535</v>
      </c>
      <c r="AF144" s="4" t="str">
        <f t="shared" si="9"/>
        <v>0206.01.16</v>
      </c>
      <c r="AG144" s="4" t="s">
        <v>59</v>
      </c>
      <c r="AH144" s="4" t="s">
        <v>430</v>
      </c>
      <c r="AI144" s="4" t="s">
        <v>7</v>
      </c>
      <c r="AJ144" s="4" t="s">
        <v>429</v>
      </c>
      <c r="AK144" s="4" t="s">
        <v>24</v>
      </c>
      <c r="AL144" s="4" t="s">
        <v>4534</v>
      </c>
      <c r="AM144" s="4" t="s">
        <v>315</v>
      </c>
      <c r="AN144" s="4" t="s">
        <v>4535</v>
      </c>
      <c r="AO144" s="13">
        <v>17620732797</v>
      </c>
      <c r="AP144" s="13">
        <v>17620732797</v>
      </c>
      <c r="AQ144" s="4" t="s">
        <v>386</v>
      </c>
    </row>
    <row r="145" spans="1:43" x14ac:dyDescent="0.25">
      <c r="A145" s="4" t="str">
        <f t="shared" si="10"/>
        <v>0203.01.13.5</v>
      </c>
      <c r="B145" s="4" t="str">
        <f t="shared" si="11"/>
        <v>0203.01.13</v>
      </c>
      <c r="C145" s="9" t="s">
        <v>629</v>
      </c>
      <c r="D145" s="10" t="s">
        <v>42</v>
      </c>
      <c r="E145" s="10" t="s">
        <v>43</v>
      </c>
      <c r="F145" s="10" t="s">
        <v>7</v>
      </c>
      <c r="G145" s="10" t="s">
        <v>44</v>
      </c>
      <c r="H145" s="10" t="s">
        <v>40</v>
      </c>
      <c r="I145" s="10" t="s">
        <v>1088</v>
      </c>
      <c r="J145" s="10">
        <v>3253</v>
      </c>
      <c r="K145" s="10" t="s">
        <v>1151</v>
      </c>
      <c r="L145" s="6">
        <f t="shared" si="12"/>
        <v>5</v>
      </c>
      <c r="M145" s="11">
        <v>0</v>
      </c>
      <c r="N145" s="11">
        <v>20</v>
      </c>
      <c r="O145" s="12" t="s">
        <v>1152</v>
      </c>
      <c r="P145" s="10" t="s">
        <v>1153</v>
      </c>
      <c r="Q145" s="10"/>
      <c r="R145" s="10"/>
      <c r="S145" s="10"/>
      <c r="T145" s="10" t="s">
        <v>634</v>
      </c>
      <c r="U145" s="10" t="s">
        <v>635</v>
      </c>
      <c r="V145" s="10" t="s">
        <v>1092</v>
      </c>
      <c r="W145" s="11">
        <v>3</v>
      </c>
      <c r="X145" s="10" t="s">
        <v>1154</v>
      </c>
      <c r="Y145" s="13">
        <v>542588004</v>
      </c>
      <c r="Z145" s="13">
        <v>48434130</v>
      </c>
      <c r="AA145"/>
      <c r="AB145"/>
      <c r="AC145"/>
      <c r="AE145" s="4" t="s">
        <v>429</v>
      </c>
      <c r="AF145" s="4" t="str">
        <f t="shared" si="9"/>
        <v>0206.01.17</v>
      </c>
      <c r="AG145" s="4" t="s">
        <v>59</v>
      </c>
      <c r="AH145" s="4" t="s">
        <v>430</v>
      </c>
      <c r="AI145" s="4" t="s">
        <v>7</v>
      </c>
      <c r="AJ145" s="4" t="s">
        <v>429</v>
      </c>
      <c r="AK145" s="4" t="s">
        <v>56</v>
      </c>
      <c r="AL145" s="4" t="s">
        <v>4536</v>
      </c>
      <c r="AM145" s="4" t="s">
        <v>296</v>
      </c>
      <c r="AN145" s="4" t="s">
        <v>429</v>
      </c>
      <c r="AO145" s="13">
        <v>13269540192</v>
      </c>
      <c r="AP145" s="13">
        <v>117840352888</v>
      </c>
      <c r="AQ145" s="4" t="s">
        <v>4527</v>
      </c>
    </row>
    <row r="146" spans="1:43" x14ac:dyDescent="0.25">
      <c r="A146" s="4" t="str">
        <f t="shared" si="10"/>
        <v>0203.01.13.6</v>
      </c>
      <c r="B146" s="4" t="str">
        <f t="shared" si="11"/>
        <v>0203.01.13</v>
      </c>
      <c r="C146" s="5" t="s">
        <v>629</v>
      </c>
      <c r="D146" s="6" t="s">
        <v>42</v>
      </c>
      <c r="E146" s="6" t="s">
        <v>43</v>
      </c>
      <c r="F146" s="6" t="s">
        <v>7</v>
      </c>
      <c r="G146" s="6" t="s">
        <v>44</v>
      </c>
      <c r="H146" s="6" t="s">
        <v>40</v>
      </c>
      <c r="I146" s="6" t="s">
        <v>1088</v>
      </c>
      <c r="J146" s="6">
        <v>3254</v>
      </c>
      <c r="K146" s="6" t="s">
        <v>1139</v>
      </c>
      <c r="L146" s="6">
        <f t="shared" si="12"/>
        <v>6</v>
      </c>
      <c r="M146" s="7">
        <v>0</v>
      </c>
      <c r="N146" s="7">
        <v>20500</v>
      </c>
      <c r="O146" s="8" t="s">
        <v>1140</v>
      </c>
      <c r="P146" s="6" t="s">
        <v>1141</v>
      </c>
      <c r="Q146" s="6"/>
      <c r="R146" s="6"/>
      <c r="S146" s="6"/>
      <c r="T146" s="6" t="s">
        <v>634</v>
      </c>
      <c r="U146" s="6" t="s">
        <v>635</v>
      </c>
      <c r="V146" s="6" t="s">
        <v>1092</v>
      </c>
      <c r="W146" s="7">
        <v>3</v>
      </c>
      <c r="X146" s="6" t="s">
        <v>1142</v>
      </c>
      <c r="Y146" s="13">
        <v>542588004</v>
      </c>
      <c r="Z146" s="13">
        <v>48434130</v>
      </c>
      <c r="AA146"/>
      <c r="AB146"/>
      <c r="AC146"/>
      <c r="AE146" s="4" t="s">
        <v>429</v>
      </c>
      <c r="AF146" s="4" t="str">
        <f t="shared" si="9"/>
        <v>0206.01.18</v>
      </c>
      <c r="AG146" s="4" t="s">
        <v>59</v>
      </c>
      <c r="AH146" s="4" t="s">
        <v>430</v>
      </c>
      <c r="AI146" s="4" t="s">
        <v>7</v>
      </c>
      <c r="AJ146" s="4" t="s">
        <v>429</v>
      </c>
      <c r="AK146" s="4" t="s">
        <v>22</v>
      </c>
      <c r="AL146" s="4" t="s">
        <v>4537</v>
      </c>
      <c r="AM146" s="4" t="s">
        <v>296</v>
      </c>
      <c r="AN146" s="4" t="s">
        <v>429</v>
      </c>
      <c r="AO146" s="13">
        <v>3700161834</v>
      </c>
      <c r="AP146" s="13">
        <v>117840352888</v>
      </c>
      <c r="AQ146" s="4" t="s">
        <v>571</v>
      </c>
    </row>
    <row r="147" spans="1:43" x14ac:dyDescent="0.25">
      <c r="A147" s="4" t="str">
        <f t="shared" si="10"/>
        <v>0203.01.13.7</v>
      </c>
      <c r="B147" s="4" t="str">
        <f t="shared" si="11"/>
        <v>0203.01.13</v>
      </c>
      <c r="C147" s="9" t="s">
        <v>629</v>
      </c>
      <c r="D147" s="10" t="s">
        <v>42</v>
      </c>
      <c r="E147" s="10" t="s">
        <v>43</v>
      </c>
      <c r="F147" s="10" t="s">
        <v>7</v>
      </c>
      <c r="G147" s="10" t="s">
        <v>44</v>
      </c>
      <c r="H147" s="10" t="s">
        <v>40</v>
      </c>
      <c r="I147" s="10" t="s">
        <v>1088</v>
      </c>
      <c r="J147" s="10">
        <v>3255</v>
      </c>
      <c r="K147" s="10" t="s">
        <v>1158</v>
      </c>
      <c r="L147" s="6">
        <f t="shared" si="12"/>
        <v>7</v>
      </c>
      <c r="M147" s="11">
        <v>0</v>
      </c>
      <c r="N147" s="11">
        <v>1</v>
      </c>
      <c r="O147" s="12" t="s">
        <v>1159</v>
      </c>
      <c r="P147" s="10" t="s">
        <v>1160</v>
      </c>
      <c r="Q147" s="10"/>
      <c r="R147" s="10"/>
      <c r="S147" s="10"/>
      <c r="T147" s="10" t="s">
        <v>634</v>
      </c>
      <c r="U147" s="10" t="s">
        <v>635</v>
      </c>
      <c r="V147" s="10" t="s">
        <v>1092</v>
      </c>
      <c r="W147" s="11">
        <v>2</v>
      </c>
      <c r="X147" s="10" t="s">
        <v>1161</v>
      </c>
      <c r="Y147" s="13">
        <v>542588004</v>
      </c>
      <c r="Z147" s="13">
        <v>48434130</v>
      </c>
      <c r="AA147"/>
      <c r="AB147"/>
      <c r="AC147"/>
      <c r="AE147" s="4" t="s">
        <v>4538</v>
      </c>
      <c r="AF147" s="4" t="str">
        <f t="shared" si="9"/>
        <v>0206.01.18</v>
      </c>
      <c r="AG147" s="4" t="s">
        <v>59</v>
      </c>
      <c r="AH147" s="4" t="s">
        <v>430</v>
      </c>
      <c r="AI147" s="4" t="s">
        <v>7</v>
      </c>
      <c r="AJ147" s="4" t="s">
        <v>429</v>
      </c>
      <c r="AK147" s="4" t="s">
        <v>22</v>
      </c>
      <c r="AL147" s="4" t="s">
        <v>4537</v>
      </c>
      <c r="AM147" s="4" t="s">
        <v>350</v>
      </c>
      <c r="AN147" s="4" t="s">
        <v>4538</v>
      </c>
      <c r="AO147" s="13">
        <v>3700161834</v>
      </c>
      <c r="AP147" s="13">
        <v>1726347019</v>
      </c>
      <c r="AQ147" s="4" t="s">
        <v>535</v>
      </c>
    </row>
    <row r="148" spans="1:43" x14ac:dyDescent="0.25">
      <c r="A148" s="4" t="str">
        <f t="shared" si="10"/>
        <v>0203.01.13.8</v>
      </c>
      <c r="B148" s="4" t="str">
        <f t="shared" si="11"/>
        <v>0203.01.13</v>
      </c>
      <c r="C148" s="9" t="s">
        <v>629</v>
      </c>
      <c r="D148" s="10" t="s">
        <v>42</v>
      </c>
      <c r="E148" s="10" t="s">
        <v>43</v>
      </c>
      <c r="F148" s="10" t="s">
        <v>7</v>
      </c>
      <c r="G148" s="10" t="s">
        <v>44</v>
      </c>
      <c r="H148" s="10" t="s">
        <v>40</v>
      </c>
      <c r="I148" s="10" t="s">
        <v>1088</v>
      </c>
      <c r="J148" s="10">
        <v>3256</v>
      </c>
      <c r="K148" s="10" t="s">
        <v>1167</v>
      </c>
      <c r="L148" s="6">
        <f t="shared" si="12"/>
        <v>8</v>
      </c>
      <c r="M148" s="11">
        <v>0</v>
      </c>
      <c r="N148" s="11">
        <v>56</v>
      </c>
      <c r="O148" s="12" t="s">
        <v>1168</v>
      </c>
      <c r="P148" s="10" t="s">
        <v>1141</v>
      </c>
      <c r="Q148" s="10"/>
      <c r="R148" s="10"/>
      <c r="S148" s="10"/>
      <c r="T148" s="10" t="s">
        <v>634</v>
      </c>
      <c r="U148" s="10" t="s">
        <v>635</v>
      </c>
      <c r="V148" s="10" t="s">
        <v>1092</v>
      </c>
      <c r="W148" s="11">
        <v>1</v>
      </c>
      <c r="X148" s="10" t="s">
        <v>1169</v>
      </c>
      <c r="Y148" s="13">
        <v>542588004</v>
      </c>
      <c r="Z148" s="13">
        <v>48434130</v>
      </c>
      <c r="AA148"/>
      <c r="AB148"/>
      <c r="AC148"/>
      <c r="AE148" s="4" t="s">
        <v>4539</v>
      </c>
      <c r="AF148" s="4" t="str">
        <f t="shared" si="9"/>
        <v>0206.01.18</v>
      </c>
      <c r="AG148" s="4" t="s">
        <v>59</v>
      </c>
      <c r="AH148" s="4" t="s">
        <v>430</v>
      </c>
      <c r="AI148" s="4" t="s">
        <v>7</v>
      </c>
      <c r="AJ148" s="4" t="s">
        <v>429</v>
      </c>
      <c r="AK148" s="4" t="s">
        <v>22</v>
      </c>
      <c r="AL148" s="4" t="s">
        <v>4537</v>
      </c>
      <c r="AM148" s="4" t="s">
        <v>311</v>
      </c>
      <c r="AN148" s="4" t="s">
        <v>4539</v>
      </c>
      <c r="AO148" s="13">
        <v>3700161834</v>
      </c>
      <c r="AP148" s="13">
        <v>1837814815</v>
      </c>
      <c r="AQ148" s="4" t="s">
        <v>4650</v>
      </c>
    </row>
    <row r="149" spans="1:43" x14ac:dyDescent="0.25">
      <c r="A149" s="4" t="str">
        <f t="shared" si="10"/>
        <v>0203.01.13.9</v>
      </c>
      <c r="B149" s="4" t="str">
        <f t="shared" si="11"/>
        <v>0203.01.13</v>
      </c>
      <c r="C149" s="5" t="s">
        <v>629</v>
      </c>
      <c r="D149" s="6" t="s">
        <v>42</v>
      </c>
      <c r="E149" s="6" t="s">
        <v>43</v>
      </c>
      <c r="F149" s="6" t="s">
        <v>7</v>
      </c>
      <c r="G149" s="6" t="s">
        <v>44</v>
      </c>
      <c r="H149" s="6" t="s">
        <v>40</v>
      </c>
      <c r="I149" s="6" t="s">
        <v>1088</v>
      </c>
      <c r="J149" s="6">
        <v>3257</v>
      </c>
      <c r="K149" s="6" t="s">
        <v>1131</v>
      </c>
      <c r="L149" s="6">
        <f t="shared" si="12"/>
        <v>9</v>
      </c>
      <c r="M149" s="7">
        <v>0</v>
      </c>
      <c r="N149" s="7">
        <v>31</v>
      </c>
      <c r="O149" s="8" t="s">
        <v>1132</v>
      </c>
      <c r="P149" s="6" t="s">
        <v>1133</v>
      </c>
      <c r="Q149" s="6"/>
      <c r="R149" s="6"/>
      <c r="S149" s="6"/>
      <c r="T149" s="6" t="s">
        <v>634</v>
      </c>
      <c r="U149" s="6" t="s">
        <v>635</v>
      </c>
      <c r="V149" s="6" t="s">
        <v>1092</v>
      </c>
      <c r="W149" s="7">
        <v>1</v>
      </c>
      <c r="X149" s="6" t="s">
        <v>1134</v>
      </c>
      <c r="Y149" s="13">
        <v>542588004</v>
      </c>
      <c r="Z149" s="13">
        <v>48434130</v>
      </c>
      <c r="AA149"/>
      <c r="AB149"/>
      <c r="AC149"/>
      <c r="AE149" s="4" t="s">
        <v>429</v>
      </c>
      <c r="AF149" s="4" t="str">
        <f t="shared" si="9"/>
        <v>0206.01.98</v>
      </c>
      <c r="AG149" s="4" t="s">
        <v>59</v>
      </c>
      <c r="AH149" s="4" t="s">
        <v>430</v>
      </c>
      <c r="AI149" s="4" t="s">
        <v>7</v>
      </c>
      <c r="AJ149" s="4" t="s">
        <v>429</v>
      </c>
      <c r="AK149" s="4" t="s">
        <v>27</v>
      </c>
      <c r="AL149" s="4" t="s">
        <v>4540</v>
      </c>
      <c r="AM149" s="4" t="s">
        <v>296</v>
      </c>
      <c r="AN149" s="4" t="s">
        <v>429</v>
      </c>
      <c r="AO149" s="13">
        <v>7293129341</v>
      </c>
      <c r="AP149" s="13">
        <v>117840352888</v>
      </c>
      <c r="AQ149" s="4" t="s">
        <v>586</v>
      </c>
    </row>
    <row r="150" spans="1:43" x14ac:dyDescent="0.25">
      <c r="A150" s="4" t="str">
        <f t="shared" si="10"/>
        <v>0203.01.13.10</v>
      </c>
      <c r="B150" s="4" t="str">
        <f t="shared" si="11"/>
        <v>0203.01.13</v>
      </c>
      <c r="C150" s="9" t="s">
        <v>629</v>
      </c>
      <c r="D150" s="10" t="s">
        <v>42</v>
      </c>
      <c r="E150" s="10" t="s">
        <v>43</v>
      </c>
      <c r="F150" s="10" t="s">
        <v>7</v>
      </c>
      <c r="G150" s="10" t="s">
        <v>44</v>
      </c>
      <c r="H150" s="10" t="s">
        <v>40</v>
      </c>
      <c r="I150" s="10" t="s">
        <v>1088</v>
      </c>
      <c r="J150" s="10">
        <v>3258</v>
      </c>
      <c r="K150" s="10" t="s">
        <v>1143</v>
      </c>
      <c r="L150" s="6">
        <f t="shared" si="12"/>
        <v>10</v>
      </c>
      <c r="M150" s="11">
        <v>43372925</v>
      </c>
      <c r="N150" s="11">
        <v>5000</v>
      </c>
      <c r="O150" s="12" t="s">
        <v>1144</v>
      </c>
      <c r="P150" s="10" t="s">
        <v>1145</v>
      </c>
      <c r="Q150" s="10"/>
      <c r="R150" s="10"/>
      <c r="S150" s="10"/>
      <c r="T150" s="10" t="s">
        <v>634</v>
      </c>
      <c r="U150" s="10" t="s">
        <v>635</v>
      </c>
      <c r="V150" s="10" t="s">
        <v>1092</v>
      </c>
      <c r="W150" s="11">
        <v>1</v>
      </c>
      <c r="X150" s="10" t="s">
        <v>1146</v>
      </c>
      <c r="Y150" s="13">
        <v>542588004</v>
      </c>
      <c r="Z150" s="13">
        <v>48434130</v>
      </c>
      <c r="AA150"/>
      <c r="AB150"/>
      <c r="AC150"/>
      <c r="AE150" s="4" t="s">
        <v>429</v>
      </c>
      <c r="AF150" s="4" t="str">
        <f t="shared" si="9"/>
        <v>0206.01.99</v>
      </c>
      <c r="AG150" s="4" t="s">
        <v>59</v>
      </c>
      <c r="AH150" s="4" t="s">
        <v>430</v>
      </c>
      <c r="AI150" s="4" t="s">
        <v>7</v>
      </c>
      <c r="AJ150" s="4" t="s">
        <v>429</v>
      </c>
      <c r="AK150" s="4" t="s">
        <v>104</v>
      </c>
      <c r="AL150" s="4" t="s">
        <v>4541</v>
      </c>
      <c r="AM150" s="4" t="s">
        <v>296</v>
      </c>
      <c r="AN150" s="4" t="s">
        <v>429</v>
      </c>
      <c r="AO150" s="13">
        <v>394054073</v>
      </c>
      <c r="AP150" s="13">
        <v>117840352888</v>
      </c>
      <c r="AQ150" s="4" t="s">
        <v>4679</v>
      </c>
    </row>
    <row r="151" spans="1:43" x14ac:dyDescent="0.25">
      <c r="A151" s="4" t="str">
        <f t="shared" si="10"/>
        <v>0203.01.13.11</v>
      </c>
      <c r="B151" s="4" t="str">
        <f t="shared" si="11"/>
        <v>0203.01.13</v>
      </c>
      <c r="C151" s="5" t="s">
        <v>629</v>
      </c>
      <c r="D151" s="6" t="s">
        <v>42</v>
      </c>
      <c r="E151" s="6" t="s">
        <v>43</v>
      </c>
      <c r="F151" s="6" t="s">
        <v>7</v>
      </c>
      <c r="G151" s="6" t="s">
        <v>44</v>
      </c>
      <c r="H151" s="6" t="s">
        <v>40</v>
      </c>
      <c r="I151" s="6" t="s">
        <v>1088</v>
      </c>
      <c r="J151" s="6">
        <v>3259</v>
      </c>
      <c r="K151" s="6" t="s">
        <v>1089</v>
      </c>
      <c r="L151" s="6">
        <f t="shared" si="12"/>
        <v>11</v>
      </c>
      <c r="M151" s="7">
        <v>24394690</v>
      </c>
      <c r="N151" s="7">
        <v>60</v>
      </c>
      <c r="O151" s="8" t="s">
        <v>1090</v>
      </c>
      <c r="P151" s="6" t="s">
        <v>1091</v>
      </c>
      <c r="Q151" s="6"/>
      <c r="R151" s="6"/>
      <c r="S151" s="6"/>
      <c r="T151" s="6" t="s">
        <v>634</v>
      </c>
      <c r="U151" s="6" t="s">
        <v>635</v>
      </c>
      <c r="V151" s="6" t="s">
        <v>1092</v>
      </c>
      <c r="W151" s="7">
        <v>1</v>
      </c>
      <c r="X151" s="6" t="s">
        <v>1093</v>
      </c>
      <c r="Y151" s="13">
        <v>542588004</v>
      </c>
      <c r="Z151" s="13">
        <v>48434130</v>
      </c>
      <c r="AA151"/>
      <c r="AB151"/>
      <c r="AC151"/>
      <c r="AE151" s="4" t="s">
        <v>431</v>
      </c>
      <c r="AF151" s="4" t="str">
        <f t="shared" si="9"/>
        <v>0207.01.01</v>
      </c>
      <c r="AG151" s="4" t="s">
        <v>68</v>
      </c>
      <c r="AH151" s="4" t="s">
        <v>432</v>
      </c>
      <c r="AI151" s="4" t="s">
        <v>7</v>
      </c>
      <c r="AJ151" s="4" t="s">
        <v>431</v>
      </c>
      <c r="AK151" s="4" t="s">
        <v>7</v>
      </c>
      <c r="AL151" s="4" t="s">
        <v>595</v>
      </c>
      <c r="AM151" s="4" t="s">
        <v>296</v>
      </c>
      <c r="AN151" s="4" t="s">
        <v>431</v>
      </c>
      <c r="AO151" s="13">
        <v>49421513131</v>
      </c>
      <c r="AP151" s="13">
        <v>68941341080</v>
      </c>
      <c r="AQ151" s="4" t="s">
        <v>543</v>
      </c>
    </row>
    <row r="152" spans="1:43" x14ac:dyDescent="0.25">
      <c r="A152" s="4" t="str">
        <f t="shared" si="10"/>
        <v>0203.01.13.12</v>
      </c>
      <c r="B152" s="4" t="str">
        <f t="shared" si="11"/>
        <v>0203.01.13</v>
      </c>
      <c r="C152" s="5" t="s">
        <v>629</v>
      </c>
      <c r="D152" s="6" t="s">
        <v>42</v>
      </c>
      <c r="E152" s="6" t="s">
        <v>43</v>
      </c>
      <c r="F152" s="6" t="s">
        <v>7</v>
      </c>
      <c r="G152" s="6" t="s">
        <v>44</v>
      </c>
      <c r="H152" s="6" t="s">
        <v>40</v>
      </c>
      <c r="I152" s="6" t="s">
        <v>1088</v>
      </c>
      <c r="J152" s="6">
        <v>3260</v>
      </c>
      <c r="K152" s="6" t="s">
        <v>1147</v>
      </c>
      <c r="L152" s="6">
        <f t="shared" si="12"/>
        <v>12</v>
      </c>
      <c r="M152" s="7">
        <v>49542175</v>
      </c>
      <c r="N152" s="7">
        <v>600</v>
      </c>
      <c r="O152" s="8" t="s">
        <v>1148</v>
      </c>
      <c r="P152" s="6" t="s">
        <v>1149</v>
      </c>
      <c r="Q152" s="6"/>
      <c r="R152" s="6"/>
      <c r="S152" s="6"/>
      <c r="T152" s="6" t="s">
        <v>634</v>
      </c>
      <c r="U152" s="6" t="s">
        <v>635</v>
      </c>
      <c r="V152" s="6" t="s">
        <v>1092</v>
      </c>
      <c r="W152" s="7">
        <v>3</v>
      </c>
      <c r="X152" s="6" t="s">
        <v>1150</v>
      </c>
      <c r="Y152" s="13">
        <v>542588004</v>
      </c>
      <c r="Z152" s="13">
        <v>48434130</v>
      </c>
      <c r="AA152"/>
      <c r="AB152"/>
      <c r="AC152"/>
      <c r="AE152" s="4" t="s">
        <v>435</v>
      </c>
      <c r="AF152" s="4" t="str">
        <f t="shared" si="9"/>
        <v>0207.01.11</v>
      </c>
      <c r="AG152" s="4" t="s">
        <v>68</v>
      </c>
      <c r="AH152" s="4" t="s">
        <v>432</v>
      </c>
      <c r="AI152" s="4" t="s">
        <v>7</v>
      </c>
      <c r="AJ152" s="4" t="s">
        <v>431</v>
      </c>
      <c r="AK152" s="4" t="s">
        <v>10</v>
      </c>
      <c r="AL152" s="4" t="s">
        <v>1590</v>
      </c>
      <c r="AM152" s="4" t="s">
        <v>298</v>
      </c>
      <c r="AN152" s="4" t="s">
        <v>435</v>
      </c>
      <c r="AO152" s="13">
        <v>492892226</v>
      </c>
      <c r="AP152" s="13">
        <v>421019752</v>
      </c>
      <c r="AQ152" s="4" t="s">
        <v>373</v>
      </c>
    </row>
    <row r="153" spans="1:43" x14ac:dyDescent="0.25">
      <c r="A153" s="4" t="str">
        <f t="shared" si="10"/>
        <v>0203.02.11.1</v>
      </c>
      <c r="B153" s="4" t="str">
        <f t="shared" si="11"/>
        <v>0203.02.11</v>
      </c>
      <c r="C153" s="5" t="s">
        <v>629</v>
      </c>
      <c r="D153" s="6" t="s">
        <v>42</v>
      </c>
      <c r="E153" s="6" t="s">
        <v>43</v>
      </c>
      <c r="F153" s="6" t="s">
        <v>25</v>
      </c>
      <c r="G153" s="6" t="s">
        <v>45</v>
      </c>
      <c r="H153" s="6" t="s">
        <v>10</v>
      </c>
      <c r="I153" s="6" t="s">
        <v>1077</v>
      </c>
      <c r="J153" s="6">
        <v>3335</v>
      </c>
      <c r="K153" s="6" t="s">
        <v>1078</v>
      </c>
      <c r="L153" s="6">
        <f t="shared" si="12"/>
        <v>1</v>
      </c>
      <c r="M153" s="7">
        <v>5343886072</v>
      </c>
      <c r="N153" s="7">
        <v>48442</v>
      </c>
      <c r="O153" s="8" t="s">
        <v>1079</v>
      </c>
      <c r="P153" s="6" t="s">
        <v>1074</v>
      </c>
      <c r="Q153" s="6"/>
      <c r="R153" s="6"/>
      <c r="S153" s="6"/>
      <c r="T153" s="6" t="s">
        <v>634</v>
      </c>
      <c r="U153" s="6" t="s">
        <v>635</v>
      </c>
      <c r="V153" s="6" t="s">
        <v>1080</v>
      </c>
      <c r="W153" s="7">
        <v>1</v>
      </c>
      <c r="X153" s="6" t="s">
        <v>1081</v>
      </c>
      <c r="Y153" s="13">
        <v>5719418900</v>
      </c>
      <c r="Z153" s="13">
        <v>5719418900</v>
      </c>
      <c r="AA153"/>
      <c r="AB153"/>
      <c r="AC153"/>
      <c r="AE153" s="4" t="s">
        <v>436</v>
      </c>
      <c r="AF153" s="4" t="str">
        <f t="shared" si="9"/>
        <v>0207.01.11</v>
      </c>
      <c r="AG153" s="4" t="s">
        <v>68</v>
      </c>
      <c r="AH153" s="4" t="s">
        <v>432</v>
      </c>
      <c r="AI153" s="4" t="s">
        <v>7</v>
      </c>
      <c r="AJ153" s="4" t="s">
        <v>431</v>
      </c>
      <c r="AK153" s="4" t="s">
        <v>10</v>
      </c>
      <c r="AL153" s="4" t="s">
        <v>1590</v>
      </c>
      <c r="AM153" s="4" t="s">
        <v>346</v>
      </c>
      <c r="AN153" s="4" t="s">
        <v>436</v>
      </c>
      <c r="AO153" s="13">
        <v>492892226</v>
      </c>
      <c r="AP153" s="13">
        <v>59030584</v>
      </c>
      <c r="AQ153" s="4" t="s">
        <v>4496</v>
      </c>
    </row>
    <row r="154" spans="1:43" x14ac:dyDescent="0.25">
      <c r="A154" s="4" t="str">
        <f t="shared" si="10"/>
        <v>0203.02.11.2</v>
      </c>
      <c r="B154" s="4" t="str">
        <f t="shared" si="11"/>
        <v>0203.02.11</v>
      </c>
      <c r="C154" s="9" t="s">
        <v>629</v>
      </c>
      <c r="D154" s="10" t="s">
        <v>42</v>
      </c>
      <c r="E154" s="10" t="s">
        <v>43</v>
      </c>
      <c r="F154" s="10" t="s">
        <v>25</v>
      </c>
      <c r="G154" s="10" t="s">
        <v>45</v>
      </c>
      <c r="H154" s="10" t="s">
        <v>10</v>
      </c>
      <c r="I154" s="10" t="s">
        <v>1077</v>
      </c>
      <c r="J154" s="10">
        <v>3336</v>
      </c>
      <c r="K154" s="10" t="s">
        <v>1284</v>
      </c>
      <c r="L154" s="6">
        <f t="shared" si="12"/>
        <v>2</v>
      </c>
      <c r="M154" s="11">
        <v>7902923</v>
      </c>
      <c r="N154" s="11">
        <v>200</v>
      </c>
      <c r="O154" s="12" t="s">
        <v>1285</v>
      </c>
      <c r="P154" s="10" t="s">
        <v>1286</v>
      </c>
      <c r="Q154" s="10"/>
      <c r="R154" s="10"/>
      <c r="S154" s="10"/>
      <c r="T154" s="10" t="s">
        <v>634</v>
      </c>
      <c r="U154" s="10" t="s">
        <v>635</v>
      </c>
      <c r="V154" s="10" t="s">
        <v>1080</v>
      </c>
      <c r="W154" s="11">
        <v>1</v>
      </c>
      <c r="X154" s="10" t="s">
        <v>1287</v>
      </c>
      <c r="Y154" s="13">
        <v>5719418900</v>
      </c>
      <c r="Z154" s="13">
        <v>5719418900</v>
      </c>
      <c r="AA154"/>
      <c r="AB154"/>
      <c r="AC154"/>
      <c r="AE154" s="4" t="s">
        <v>334</v>
      </c>
      <c r="AF154" s="4" t="str">
        <f t="shared" si="9"/>
        <v>0207.01.11</v>
      </c>
      <c r="AG154" s="4" t="s">
        <v>68</v>
      </c>
      <c r="AH154" s="4" t="s">
        <v>432</v>
      </c>
      <c r="AI154" s="4" t="s">
        <v>7</v>
      </c>
      <c r="AJ154" s="4" t="s">
        <v>431</v>
      </c>
      <c r="AK154" s="4" t="s">
        <v>10</v>
      </c>
      <c r="AL154" s="4" t="s">
        <v>1590</v>
      </c>
      <c r="AM154" s="4" t="s">
        <v>4542</v>
      </c>
      <c r="AN154" s="4" t="s">
        <v>334</v>
      </c>
      <c r="AO154" s="13">
        <v>492892226</v>
      </c>
      <c r="AP154" s="13">
        <v>12841890</v>
      </c>
      <c r="AQ154" s="4" t="s">
        <v>4708</v>
      </c>
    </row>
    <row r="155" spans="1:43" x14ac:dyDescent="0.25">
      <c r="A155" s="4" t="str">
        <f t="shared" si="10"/>
        <v>0203.02.11.3</v>
      </c>
      <c r="B155" s="4" t="str">
        <f t="shared" si="11"/>
        <v>0203.02.11</v>
      </c>
      <c r="C155" s="9" t="s">
        <v>629</v>
      </c>
      <c r="D155" s="10" t="s">
        <v>42</v>
      </c>
      <c r="E155" s="10" t="s">
        <v>43</v>
      </c>
      <c r="F155" s="10" t="s">
        <v>25</v>
      </c>
      <c r="G155" s="10" t="s">
        <v>45</v>
      </c>
      <c r="H155" s="10" t="s">
        <v>10</v>
      </c>
      <c r="I155" s="10" t="s">
        <v>1077</v>
      </c>
      <c r="J155" s="10">
        <v>3337</v>
      </c>
      <c r="K155" s="10" t="s">
        <v>1262</v>
      </c>
      <c r="L155" s="6">
        <f t="shared" si="12"/>
        <v>3</v>
      </c>
      <c r="M155" s="11">
        <v>12000000</v>
      </c>
      <c r="N155" s="11">
        <v>100</v>
      </c>
      <c r="O155" s="12" t="s">
        <v>1263</v>
      </c>
      <c r="P155" s="10" t="s">
        <v>1074</v>
      </c>
      <c r="Q155" s="10"/>
      <c r="R155" s="10"/>
      <c r="S155" s="10"/>
      <c r="T155" s="10" t="s">
        <v>634</v>
      </c>
      <c r="U155" s="10" t="s">
        <v>635</v>
      </c>
      <c r="V155" s="10" t="s">
        <v>1080</v>
      </c>
      <c r="W155" s="11">
        <v>1</v>
      </c>
      <c r="X155" s="10" t="s">
        <v>1264</v>
      </c>
      <c r="Y155" s="13">
        <v>5719418900</v>
      </c>
      <c r="Z155" s="13">
        <v>5719418900</v>
      </c>
      <c r="AA155"/>
      <c r="AB155"/>
      <c r="AC155"/>
      <c r="AE155" s="4" t="s">
        <v>437</v>
      </c>
      <c r="AF155" s="4" t="str">
        <f t="shared" si="9"/>
        <v>0207.01.13</v>
      </c>
      <c r="AG155" s="4" t="s">
        <v>68</v>
      </c>
      <c r="AH155" s="4" t="s">
        <v>432</v>
      </c>
      <c r="AI155" s="4" t="s">
        <v>7</v>
      </c>
      <c r="AJ155" s="4" t="s">
        <v>431</v>
      </c>
      <c r="AK155" s="4" t="s">
        <v>40</v>
      </c>
      <c r="AL155" s="4" t="s">
        <v>1582</v>
      </c>
      <c r="AM155" s="4" t="s">
        <v>307</v>
      </c>
      <c r="AN155" s="4" t="s">
        <v>437</v>
      </c>
      <c r="AO155" s="13">
        <v>2362908435</v>
      </c>
      <c r="AP155" s="13">
        <v>1809342610</v>
      </c>
      <c r="AQ155" s="4" t="s">
        <v>390</v>
      </c>
    </row>
    <row r="156" spans="1:43" x14ac:dyDescent="0.25">
      <c r="A156" s="4" t="str">
        <f t="shared" si="10"/>
        <v>0203.02.11.4</v>
      </c>
      <c r="B156" s="4" t="str">
        <f t="shared" si="11"/>
        <v>0203.02.11</v>
      </c>
      <c r="C156" s="5" t="s">
        <v>629</v>
      </c>
      <c r="D156" s="6" t="s">
        <v>42</v>
      </c>
      <c r="E156" s="6" t="s">
        <v>43</v>
      </c>
      <c r="F156" s="6" t="s">
        <v>25</v>
      </c>
      <c r="G156" s="6" t="s">
        <v>45</v>
      </c>
      <c r="H156" s="6" t="s">
        <v>10</v>
      </c>
      <c r="I156" s="6" t="s">
        <v>1077</v>
      </c>
      <c r="J156" s="6">
        <v>3338</v>
      </c>
      <c r="K156" s="6" t="s">
        <v>1186</v>
      </c>
      <c r="L156" s="6">
        <f t="shared" si="12"/>
        <v>4</v>
      </c>
      <c r="M156" s="7">
        <v>44430000</v>
      </c>
      <c r="N156" s="7">
        <v>1250</v>
      </c>
      <c r="O156" s="8" t="s">
        <v>1187</v>
      </c>
      <c r="P156" s="6" t="s">
        <v>1074</v>
      </c>
      <c r="Q156" s="6"/>
      <c r="R156" s="6"/>
      <c r="S156" s="6"/>
      <c r="T156" s="6" t="s">
        <v>634</v>
      </c>
      <c r="U156" s="6" t="s">
        <v>635</v>
      </c>
      <c r="V156" s="6" t="s">
        <v>1080</v>
      </c>
      <c r="W156" s="7">
        <v>1</v>
      </c>
      <c r="X156" s="6" t="s">
        <v>1188</v>
      </c>
      <c r="Y156" s="13">
        <v>5719418900</v>
      </c>
      <c r="Z156" s="13">
        <v>5719418900</v>
      </c>
      <c r="AA156"/>
      <c r="AB156"/>
      <c r="AC156"/>
      <c r="AE156" s="4" t="s">
        <v>438</v>
      </c>
      <c r="AF156" s="4" t="str">
        <f t="shared" si="9"/>
        <v>0207.01.13</v>
      </c>
      <c r="AG156" s="4" t="s">
        <v>68</v>
      </c>
      <c r="AH156" s="4" t="s">
        <v>432</v>
      </c>
      <c r="AI156" s="4" t="s">
        <v>7</v>
      </c>
      <c r="AJ156" s="4" t="s">
        <v>431</v>
      </c>
      <c r="AK156" s="4" t="s">
        <v>40</v>
      </c>
      <c r="AL156" s="4" t="s">
        <v>1582</v>
      </c>
      <c r="AM156" s="4" t="s">
        <v>311</v>
      </c>
      <c r="AN156" s="4" t="s">
        <v>438</v>
      </c>
      <c r="AO156" s="13">
        <v>2362908435</v>
      </c>
      <c r="AP156" s="13">
        <v>90518073</v>
      </c>
      <c r="AQ156" s="4" t="s">
        <v>4609</v>
      </c>
    </row>
    <row r="157" spans="1:43" x14ac:dyDescent="0.25">
      <c r="A157" s="4" t="str">
        <f t="shared" si="10"/>
        <v>0203.02.11.5</v>
      </c>
      <c r="B157" s="4" t="str">
        <f t="shared" si="11"/>
        <v>0203.02.11</v>
      </c>
      <c r="C157" s="9" t="s">
        <v>629</v>
      </c>
      <c r="D157" s="10" t="s">
        <v>42</v>
      </c>
      <c r="E157" s="10" t="s">
        <v>43</v>
      </c>
      <c r="F157" s="10" t="s">
        <v>25</v>
      </c>
      <c r="G157" s="10" t="s">
        <v>45</v>
      </c>
      <c r="H157" s="10" t="s">
        <v>10</v>
      </c>
      <c r="I157" s="10" t="s">
        <v>1077</v>
      </c>
      <c r="J157" s="10">
        <v>3477</v>
      </c>
      <c r="K157" s="10" t="s">
        <v>1200</v>
      </c>
      <c r="L157" s="6">
        <f t="shared" si="12"/>
        <v>5</v>
      </c>
      <c r="M157" s="11">
        <v>8500000</v>
      </c>
      <c r="N157" s="11">
        <v>30</v>
      </c>
      <c r="O157" s="12" t="s">
        <v>1201</v>
      </c>
      <c r="P157" s="10" t="s">
        <v>1202</v>
      </c>
      <c r="Q157" s="10"/>
      <c r="R157" s="10"/>
      <c r="S157" s="10"/>
      <c r="T157" s="10" t="s">
        <v>634</v>
      </c>
      <c r="U157" s="10" t="s">
        <v>635</v>
      </c>
      <c r="V157" s="10" t="s">
        <v>1080</v>
      </c>
      <c r="W157" s="11">
        <v>1</v>
      </c>
      <c r="X157" s="10" t="s">
        <v>1203</v>
      </c>
      <c r="Y157" s="13">
        <v>5719418900</v>
      </c>
      <c r="Z157" s="13">
        <v>5719418900</v>
      </c>
      <c r="AA157"/>
      <c r="AB157"/>
      <c r="AC157"/>
      <c r="AE157" s="4" t="s">
        <v>431</v>
      </c>
      <c r="AF157" s="4" t="str">
        <f t="shared" si="9"/>
        <v>0207.01.13</v>
      </c>
      <c r="AG157" s="4" t="s">
        <v>68</v>
      </c>
      <c r="AH157" s="4" t="s">
        <v>432</v>
      </c>
      <c r="AI157" s="4" t="s">
        <v>7</v>
      </c>
      <c r="AJ157" s="4" t="s">
        <v>431</v>
      </c>
      <c r="AK157" s="4" t="s">
        <v>40</v>
      </c>
      <c r="AL157" s="4" t="s">
        <v>1582</v>
      </c>
      <c r="AM157" s="4" t="s">
        <v>296</v>
      </c>
      <c r="AN157" s="4" t="s">
        <v>431</v>
      </c>
      <c r="AO157" s="13">
        <v>2362908435</v>
      </c>
      <c r="AP157" s="13">
        <v>68941341080</v>
      </c>
      <c r="AQ157" s="4" t="s">
        <v>4530</v>
      </c>
    </row>
    <row r="158" spans="1:43" x14ac:dyDescent="0.25">
      <c r="A158" s="4" t="str">
        <f t="shared" si="10"/>
        <v>0203.02.12.1</v>
      </c>
      <c r="B158" s="4" t="str">
        <f t="shared" si="11"/>
        <v>0203.02.12</v>
      </c>
      <c r="C158" s="9" t="s">
        <v>629</v>
      </c>
      <c r="D158" s="10" t="s">
        <v>42</v>
      </c>
      <c r="E158" s="10" t="s">
        <v>43</v>
      </c>
      <c r="F158" s="10" t="s">
        <v>25</v>
      </c>
      <c r="G158" s="10" t="s">
        <v>45</v>
      </c>
      <c r="H158" s="10" t="s">
        <v>32</v>
      </c>
      <c r="I158" s="10" t="s">
        <v>1221</v>
      </c>
      <c r="J158" s="10">
        <v>3351</v>
      </c>
      <c r="K158" s="10" t="s">
        <v>1222</v>
      </c>
      <c r="L158" s="6">
        <f t="shared" si="12"/>
        <v>1</v>
      </c>
      <c r="M158" s="11">
        <v>55000000</v>
      </c>
      <c r="N158" s="11">
        <v>269</v>
      </c>
      <c r="O158" s="12" t="s">
        <v>1223</v>
      </c>
      <c r="P158" s="10" t="s">
        <v>1224</v>
      </c>
      <c r="Q158" s="10"/>
      <c r="R158" s="10"/>
      <c r="S158" s="10"/>
      <c r="T158" s="10" t="s">
        <v>634</v>
      </c>
      <c r="U158" s="10" t="s">
        <v>635</v>
      </c>
      <c r="V158" s="10" t="s">
        <v>1225</v>
      </c>
      <c r="W158" s="11">
        <v>1</v>
      </c>
      <c r="X158" s="10" t="s">
        <v>1226</v>
      </c>
      <c r="Y158" s="13">
        <v>345419146</v>
      </c>
      <c r="Z158" s="13">
        <v>40664400</v>
      </c>
      <c r="AA158"/>
      <c r="AB158"/>
      <c r="AC158"/>
      <c r="AE158" s="4" t="s">
        <v>431</v>
      </c>
      <c r="AF158" s="4" t="str">
        <f t="shared" si="9"/>
        <v>0207.01.15</v>
      </c>
      <c r="AG158" s="4" t="s">
        <v>68</v>
      </c>
      <c r="AH158" s="4" t="s">
        <v>432</v>
      </c>
      <c r="AI158" s="4" t="s">
        <v>7</v>
      </c>
      <c r="AJ158" s="4" t="s">
        <v>431</v>
      </c>
      <c r="AK158" s="4" t="s">
        <v>31</v>
      </c>
      <c r="AL158" s="4" t="s">
        <v>295</v>
      </c>
      <c r="AM158" s="4" t="s">
        <v>296</v>
      </c>
      <c r="AN158" s="4" t="s">
        <v>431</v>
      </c>
      <c r="AO158" s="13">
        <v>80673758</v>
      </c>
      <c r="AP158" s="13">
        <v>68941341080</v>
      </c>
      <c r="AQ158" s="4" t="s">
        <v>4535</v>
      </c>
    </row>
    <row r="159" spans="1:43" x14ac:dyDescent="0.25">
      <c r="A159" s="4" t="str">
        <f t="shared" si="10"/>
        <v>0203.02.12.2</v>
      </c>
      <c r="B159" s="4" t="str">
        <f t="shared" si="11"/>
        <v>0203.02.12</v>
      </c>
      <c r="C159" s="5" t="s">
        <v>629</v>
      </c>
      <c r="D159" s="6" t="s">
        <v>42</v>
      </c>
      <c r="E159" s="6" t="s">
        <v>43</v>
      </c>
      <c r="F159" s="6" t="s">
        <v>25</v>
      </c>
      <c r="G159" s="6" t="s">
        <v>45</v>
      </c>
      <c r="H159" s="6" t="s">
        <v>32</v>
      </c>
      <c r="I159" s="6" t="s">
        <v>1221</v>
      </c>
      <c r="J159" s="6">
        <v>3352</v>
      </c>
      <c r="K159" s="6" t="s">
        <v>1253</v>
      </c>
      <c r="L159" s="6">
        <f t="shared" si="12"/>
        <v>2</v>
      </c>
      <c r="M159" s="7">
        <v>19048045</v>
      </c>
      <c r="N159" s="7">
        <v>120</v>
      </c>
      <c r="O159" s="8" t="s">
        <v>1254</v>
      </c>
      <c r="P159" s="6" t="s">
        <v>1255</v>
      </c>
      <c r="Q159" s="6"/>
      <c r="R159" s="6"/>
      <c r="S159" s="6"/>
      <c r="T159" s="6" t="s">
        <v>634</v>
      </c>
      <c r="U159" s="6" t="s">
        <v>635</v>
      </c>
      <c r="V159" s="6" t="s">
        <v>1225</v>
      </c>
      <c r="W159" s="7">
        <v>2</v>
      </c>
      <c r="X159" s="6" t="s">
        <v>1256</v>
      </c>
      <c r="Y159" s="13">
        <v>345419146</v>
      </c>
      <c r="Z159" s="13">
        <v>40664400</v>
      </c>
      <c r="AA159"/>
      <c r="AB159"/>
      <c r="AC159"/>
      <c r="AE159" s="4" t="s">
        <v>431</v>
      </c>
      <c r="AF159" s="4" t="str">
        <f t="shared" si="9"/>
        <v>0207.01.16</v>
      </c>
      <c r="AG159" s="4" t="s">
        <v>68</v>
      </c>
      <c r="AH159" s="4" t="s">
        <v>432</v>
      </c>
      <c r="AI159" s="4" t="s">
        <v>7</v>
      </c>
      <c r="AJ159" s="4" t="s">
        <v>431</v>
      </c>
      <c r="AK159" s="4" t="s">
        <v>24</v>
      </c>
      <c r="AL159" s="4" t="s">
        <v>1682</v>
      </c>
      <c r="AM159" s="4" t="s">
        <v>296</v>
      </c>
      <c r="AN159" s="4" t="s">
        <v>431</v>
      </c>
      <c r="AO159" s="13">
        <v>1986693976</v>
      </c>
      <c r="AP159" s="13">
        <v>68941341080</v>
      </c>
      <c r="AQ159" s="4" t="s">
        <v>4524</v>
      </c>
    </row>
    <row r="160" spans="1:43" x14ac:dyDescent="0.25">
      <c r="A160" s="4" t="str">
        <f t="shared" si="10"/>
        <v>0203.03.11.1</v>
      </c>
      <c r="B160" s="4" t="str">
        <f t="shared" si="11"/>
        <v>0203.03.11</v>
      </c>
      <c r="C160" s="9" t="s">
        <v>629</v>
      </c>
      <c r="D160" s="10" t="s">
        <v>42</v>
      </c>
      <c r="E160" s="10" t="s">
        <v>43</v>
      </c>
      <c r="F160" s="10" t="s">
        <v>46</v>
      </c>
      <c r="G160" s="10" t="s">
        <v>47</v>
      </c>
      <c r="H160" s="10" t="s">
        <v>10</v>
      </c>
      <c r="I160" s="10" t="s">
        <v>1094</v>
      </c>
      <c r="J160" s="10">
        <v>3499</v>
      </c>
      <c r="K160" s="10" t="s">
        <v>1095</v>
      </c>
      <c r="L160" s="6">
        <f t="shared" si="12"/>
        <v>1</v>
      </c>
      <c r="M160" s="11">
        <v>90000000</v>
      </c>
      <c r="N160" s="11">
        <v>60</v>
      </c>
      <c r="O160" s="12" t="s">
        <v>1096</v>
      </c>
      <c r="P160" s="10" t="s">
        <v>1074</v>
      </c>
      <c r="Q160" s="10"/>
      <c r="R160" s="10"/>
      <c r="S160" s="10"/>
      <c r="T160" s="10" t="s">
        <v>634</v>
      </c>
      <c r="U160" s="10" t="s">
        <v>635</v>
      </c>
      <c r="V160" s="10" t="s">
        <v>1097</v>
      </c>
      <c r="W160" s="11">
        <v>1</v>
      </c>
      <c r="X160" s="10" t="s">
        <v>1098</v>
      </c>
      <c r="Y160" s="13">
        <v>2533097506</v>
      </c>
      <c r="Z160" s="13">
        <v>44790264</v>
      </c>
      <c r="AA160"/>
      <c r="AB160"/>
      <c r="AC160"/>
      <c r="AE160" s="4" t="s">
        <v>4543</v>
      </c>
      <c r="AF160" s="4" t="str">
        <f t="shared" si="9"/>
        <v>0207.01.18</v>
      </c>
      <c r="AG160" s="4" t="s">
        <v>68</v>
      </c>
      <c r="AH160" s="4" t="s">
        <v>432</v>
      </c>
      <c r="AI160" s="4" t="s">
        <v>7</v>
      </c>
      <c r="AJ160" s="4" t="s">
        <v>431</v>
      </c>
      <c r="AK160" s="4" t="s">
        <v>22</v>
      </c>
      <c r="AL160" s="4" t="s">
        <v>1625</v>
      </c>
      <c r="AM160" s="4" t="s">
        <v>398</v>
      </c>
      <c r="AN160" s="4" t="s">
        <v>4543</v>
      </c>
      <c r="AO160" s="13">
        <v>3953746537</v>
      </c>
      <c r="AP160" s="13">
        <v>3953746537</v>
      </c>
      <c r="AQ160" s="4" t="s">
        <v>4578</v>
      </c>
    </row>
    <row r="161" spans="1:43" x14ac:dyDescent="0.25">
      <c r="A161" s="4" t="str">
        <f t="shared" si="10"/>
        <v>0203.03.11.2</v>
      </c>
      <c r="B161" s="4" t="str">
        <f t="shared" si="11"/>
        <v>0203.03.11</v>
      </c>
      <c r="C161" s="9" t="s">
        <v>629</v>
      </c>
      <c r="D161" s="10" t="s">
        <v>42</v>
      </c>
      <c r="E161" s="10" t="s">
        <v>43</v>
      </c>
      <c r="F161" s="10" t="s">
        <v>46</v>
      </c>
      <c r="G161" s="10" t="s">
        <v>47</v>
      </c>
      <c r="H161" s="10" t="s">
        <v>10</v>
      </c>
      <c r="I161" s="10" t="s">
        <v>1094</v>
      </c>
      <c r="J161" s="10">
        <v>3500</v>
      </c>
      <c r="K161" s="10" t="s">
        <v>1230</v>
      </c>
      <c r="L161" s="6">
        <f t="shared" si="12"/>
        <v>2</v>
      </c>
      <c r="M161" s="11">
        <v>15000000</v>
      </c>
      <c r="N161" s="11">
        <v>88</v>
      </c>
      <c r="O161" s="12" t="s">
        <v>1231</v>
      </c>
      <c r="P161" s="10" t="s">
        <v>1074</v>
      </c>
      <c r="Q161" s="10"/>
      <c r="R161" s="10"/>
      <c r="S161" s="10"/>
      <c r="T161" s="10" t="s">
        <v>634</v>
      </c>
      <c r="U161" s="10" t="s">
        <v>635</v>
      </c>
      <c r="V161" s="10" t="s">
        <v>1097</v>
      </c>
      <c r="W161" s="11">
        <v>1</v>
      </c>
      <c r="X161" s="10" t="s">
        <v>1232</v>
      </c>
      <c r="Y161" s="13">
        <v>2533097506</v>
      </c>
      <c r="Z161" s="13">
        <v>44790264</v>
      </c>
      <c r="AA161"/>
      <c r="AB161"/>
      <c r="AC161"/>
      <c r="AE161" s="4" t="s">
        <v>4545</v>
      </c>
      <c r="AF161" s="4" t="str">
        <f t="shared" si="9"/>
        <v>0207.01.20</v>
      </c>
      <c r="AG161" s="4" t="s">
        <v>68</v>
      </c>
      <c r="AH161" s="4" t="s">
        <v>432</v>
      </c>
      <c r="AI161" s="4" t="s">
        <v>7</v>
      </c>
      <c r="AJ161" s="4" t="s">
        <v>431</v>
      </c>
      <c r="AK161" s="4" t="s">
        <v>18</v>
      </c>
      <c r="AL161" s="4" t="s">
        <v>4544</v>
      </c>
      <c r="AM161" s="4" t="s">
        <v>4494</v>
      </c>
      <c r="AN161" s="4" t="s">
        <v>4545</v>
      </c>
      <c r="AO161" s="13">
        <v>553373138</v>
      </c>
      <c r="AP161" s="13">
        <v>553373138</v>
      </c>
      <c r="AQ161" s="4" t="s">
        <v>4528</v>
      </c>
    </row>
    <row r="162" spans="1:43" x14ac:dyDescent="0.25">
      <c r="A162" s="4" t="str">
        <f t="shared" si="10"/>
        <v>0203.03.11.3</v>
      </c>
      <c r="B162" s="4" t="str">
        <f t="shared" si="11"/>
        <v>0203.03.11</v>
      </c>
      <c r="C162" s="5" t="s">
        <v>629</v>
      </c>
      <c r="D162" s="6" t="s">
        <v>42</v>
      </c>
      <c r="E162" s="6" t="s">
        <v>43</v>
      </c>
      <c r="F162" s="6" t="s">
        <v>46</v>
      </c>
      <c r="G162" s="6" t="s">
        <v>47</v>
      </c>
      <c r="H162" s="6" t="s">
        <v>10</v>
      </c>
      <c r="I162" s="6" t="s">
        <v>1094</v>
      </c>
      <c r="J162" s="6">
        <v>3501</v>
      </c>
      <c r="K162" s="6" t="s">
        <v>1233</v>
      </c>
      <c r="L162" s="6">
        <f t="shared" si="12"/>
        <v>3</v>
      </c>
      <c r="M162" s="7">
        <v>60000000</v>
      </c>
      <c r="N162" s="7">
        <v>1450000</v>
      </c>
      <c r="O162" s="8" t="s">
        <v>1234</v>
      </c>
      <c r="P162" s="6" t="s">
        <v>1074</v>
      </c>
      <c r="Q162" s="6"/>
      <c r="R162" s="6"/>
      <c r="S162" s="6"/>
      <c r="T162" s="6" t="s">
        <v>634</v>
      </c>
      <c r="U162" s="6" t="s">
        <v>635</v>
      </c>
      <c r="V162" s="6" t="s">
        <v>1097</v>
      </c>
      <c r="W162" s="7">
        <v>1</v>
      </c>
      <c r="X162" s="6" t="s">
        <v>1235</v>
      </c>
      <c r="Y162" s="13">
        <v>2533097506</v>
      </c>
      <c r="Z162" s="13">
        <v>44790264</v>
      </c>
      <c r="AA162"/>
      <c r="AB162"/>
      <c r="AC162"/>
      <c r="AE162" s="4" t="s">
        <v>431</v>
      </c>
      <c r="AF162" s="4" t="str">
        <f t="shared" si="9"/>
        <v>0207.01.21</v>
      </c>
      <c r="AG162" s="4" t="s">
        <v>68</v>
      </c>
      <c r="AH162" s="4" t="s">
        <v>432</v>
      </c>
      <c r="AI162" s="4" t="s">
        <v>7</v>
      </c>
      <c r="AJ162" s="4" t="s">
        <v>431</v>
      </c>
      <c r="AK162" s="4" t="s">
        <v>332</v>
      </c>
      <c r="AL162" s="4" t="s">
        <v>4467</v>
      </c>
      <c r="AM162" s="4" t="s">
        <v>296</v>
      </c>
      <c r="AN162" s="4" t="s">
        <v>431</v>
      </c>
      <c r="AO162" s="13">
        <v>9500000000</v>
      </c>
      <c r="AP162" s="13">
        <v>68941341080</v>
      </c>
      <c r="AQ162" s="4" t="s">
        <v>562</v>
      </c>
    </row>
    <row r="163" spans="1:43" x14ac:dyDescent="0.25">
      <c r="A163" s="4" t="str">
        <f t="shared" si="10"/>
        <v>0203.03.11.4</v>
      </c>
      <c r="B163" s="4" t="str">
        <f t="shared" si="11"/>
        <v>0203.03.11</v>
      </c>
      <c r="C163" s="9" t="s">
        <v>629</v>
      </c>
      <c r="D163" s="10" t="s">
        <v>42</v>
      </c>
      <c r="E163" s="10" t="s">
        <v>43</v>
      </c>
      <c r="F163" s="10" t="s">
        <v>46</v>
      </c>
      <c r="G163" s="10" t="s">
        <v>47</v>
      </c>
      <c r="H163" s="10" t="s">
        <v>10</v>
      </c>
      <c r="I163" s="10" t="s">
        <v>1094</v>
      </c>
      <c r="J163" s="10">
        <v>3502</v>
      </c>
      <c r="K163" s="10" t="s">
        <v>1236</v>
      </c>
      <c r="L163" s="6">
        <f t="shared" si="12"/>
        <v>4</v>
      </c>
      <c r="M163" s="11">
        <v>6000000</v>
      </c>
      <c r="N163" s="11">
        <v>57140</v>
      </c>
      <c r="O163" s="12" t="s">
        <v>1237</v>
      </c>
      <c r="P163" s="10" t="s">
        <v>1074</v>
      </c>
      <c r="Q163" s="10"/>
      <c r="R163" s="10"/>
      <c r="S163" s="10"/>
      <c r="T163" s="10" t="s">
        <v>634</v>
      </c>
      <c r="U163" s="10" t="s">
        <v>635</v>
      </c>
      <c r="V163" s="10" t="s">
        <v>1097</v>
      </c>
      <c r="W163" s="11">
        <v>1</v>
      </c>
      <c r="X163" s="10" t="s">
        <v>1238</v>
      </c>
      <c r="Y163" s="13">
        <v>2533097506</v>
      </c>
      <c r="Z163" s="13">
        <v>44790264</v>
      </c>
      <c r="AA163"/>
      <c r="AB163"/>
      <c r="AC163"/>
      <c r="AE163" s="4" t="s">
        <v>431</v>
      </c>
      <c r="AF163" s="4" t="str">
        <f t="shared" si="9"/>
        <v>0207.01.98</v>
      </c>
      <c r="AG163" s="4" t="s">
        <v>68</v>
      </c>
      <c r="AH163" s="4" t="s">
        <v>432</v>
      </c>
      <c r="AI163" s="4" t="s">
        <v>7</v>
      </c>
      <c r="AJ163" s="4" t="s">
        <v>431</v>
      </c>
      <c r="AK163" s="4" t="s">
        <v>27</v>
      </c>
      <c r="AL163" s="4" t="s">
        <v>542</v>
      </c>
      <c r="AM163" s="4" t="s">
        <v>296</v>
      </c>
      <c r="AN163" s="4" t="s">
        <v>431</v>
      </c>
      <c r="AO163" s="13">
        <v>16286138930</v>
      </c>
      <c r="AP163" s="13">
        <v>68941341080</v>
      </c>
      <c r="AQ163" s="4" t="s">
        <v>4539</v>
      </c>
    </row>
    <row r="164" spans="1:43" x14ac:dyDescent="0.25">
      <c r="A164" s="4" t="str">
        <f t="shared" si="10"/>
        <v>0203.03.11.5</v>
      </c>
      <c r="B164" s="4" t="str">
        <f t="shared" si="11"/>
        <v>0203.03.11</v>
      </c>
      <c r="C164" s="5" t="s">
        <v>629</v>
      </c>
      <c r="D164" s="6" t="s">
        <v>42</v>
      </c>
      <c r="E164" s="6" t="s">
        <v>43</v>
      </c>
      <c r="F164" s="6" t="s">
        <v>46</v>
      </c>
      <c r="G164" s="6" t="s">
        <v>47</v>
      </c>
      <c r="H164" s="6" t="s">
        <v>10</v>
      </c>
      <c r="I164" s="6" t="s">
        <v>1094</v>
      </c>
      <c r="J164" s="6">
        <v>3503</v>
      </c>
      <c r="K164" s="6" t="s">
        <v>1239</v>
      </c>
      <c r="L164" s="6">
        <f t="shared" si="12"/>
        <v>5</v>
      </c>
      <c r="M164" s="7">
        <v>140000000</v>
      </c>
      <c r="N164" s="7">
        <v>90000</v>
      </c>
      <c r="O164" s="8" t="s">
        <v>1240</v>
      </c>
      <c r="P164" s="6" t="s">
        <v>1074</v>
      </c>
      <c r="Q164" s="6"/>
      <c r="R164" s="6"/>
      <c r="S164" s="6"/>
      <c r="T164" s="6" t="s">
        <v>634</v>
      </c>
      <c r="U164" s="6" t="s">
        <v>635</v>
      </c>
      <c r="V164" s="6" t="s">
        <v>1097</v>
      </c>
      <c r="W164" s="7">
        <v>1</v>
      </c>
      <c r="X164" s="6" t="s">
        <v>1241</v>
      </c>
      <c r="Y164" s="13">
        <v>2533097506</v>
      </c>
      <c r="Z164" s="13">
        <v>44790264</v>
      </c>
      <c r="AA164"/>
      <c r="AB164"/>
      <c r="AC164"/>
      <c r="AE164" s="4" t="s">
        <v>431</v>
      </c>
      <c r="AF164" s="4" t="str">
        <f t="shared" si="9"/>
        <v>0207.01.99</v>
      </c>
      <c r="AG164" s="4" t="s">
        <v>68</v>
      </c>
      <c r="AH164" s="4" t="s">
        <v>432</v>
      </c>
      <c r="AI164" s="4" t="s">
        <v>7</v>
      </c>
      <c r="AJ164" s="4" t="s">
        <v>431</v>
      </c>
      <c r="AK164" s="4" t="s">
        <v>104</v>
      </c>
      <c r="AL164" s="4" t="s">
        <v>4546</v>
      </c>
      <c r="AM164" s="4" t="s">
        <v>296</v>
      </c>
      <c r="AN164" s="4" t="s">
        <v>431</v>
      </c>
      <c r="AO164" s="13">
        <v>61434544926</v>
      </c>
      <c r="AP164" s="13">
        <v>68941341080</v>
      </c>
      <c r="AQ164" s="4" t="s">
        <v>553</v>
      </c>
    </row>
    <row r="165" spans="1:43" x14ac:dyDescent="0.25">
      <c r="A165" s="4" t="str">
        <f t="shared" si="10"/>
        <v>0203.03.11.6</v>
      </c>
      <c r="B165" s="4" t="str">
        <f t="shared" si="11"/>
        <v>0203.03.11</v>
      </c>
      <c r="C165" s="5" t="s">
        <v>629</v>
      </c>
      <c r="D165" s="6" t="s">
        <v>42</v>
      </c>
      <c r="E165" s="6" t="s">
        <v>43</v>
      </c>
      <c r="F165" s="6" t="s">
        <v>46</v>
      </c>
      <c r="G165" s="6" t="s">
        <v>47</v>
      </c>
      <c r="H165" s="6" t="s">
        <v>10</v>
      </c>
      <c r="I165" s="6" t="s">
        <v>1094</v>
      </c>
      <c r="J165" s="6">
        <v>3504</v>
      </c>
      <c r="K165" s="6" t="s">
        <v>1204</v>
      </c>
      <c r="L165" s="6">
        <f t="shared" si="12"/>
        <v>6</v>
      </c>
      <c r="M165" s="7">
        <v>80000000</v>
      </c>
      <c r="N165" s="7">
        <v>155</v>
      </c>
      <c r="O165" s="8" t="s">
        <v>1205</v>
      </c>
      <c r="P165" s="6" t="s">
        <v>1074</v>
      </c>
      <c r="Q165" s="6"/>
      <c r="R165" s="6"/>
      <c r="S165" s="6"/>
      <c r="T165" s="6" t="s">
        <v>634</v>
      </c>
      <c r="U165" s="6" t="s">
        <v>635</v>
      </c>
      <c r="V165" s="6" t="s">
        <v>1097</v>
      </c>
      <c r="W165" s="7">
        <v>1</v>
      </c>
      <c r="X165" s="6" t="s">
        <v>1206</v>
      </c>
      <c r="Y165" s="13">
        <v>2533097506</v>
      </c>
      <c r="Z165" s="13">
        <v>44790264</v>
      </c>
      <c r="AA165"/>
      <c r="AB165"/>
      <c r="AC165"/>
      <c r="AE165" s="4" t="s">
        <v>439</v>
      </c>
      <c r="AF165" s="4" t="str">
        <f t="shared" si="9"/>
        <v>0208.01.01</v>
      </c>
      <c r="AG165" s="4" t="s">
        <v>92</v>
      </c>
      <c r="AH165" s="4" t="s">
        <v>440</v>
      </c>
      <c r="AI165" s="4" t="s">
        <v>7</v>
      </c>
      <c r="AJ165" s="4" t="s">
        <v>440</v>
      </c>
      <c r="AK165" s="4" t="s">
        <v>7</v>
      </c>
      <c r="AL165" s="4" t="s">
        <v>595</v>
      </c>
      <c r="AM165" s="4" t="s">
        <v>296</v>
      </c>
      <c r="AN165" s="4" t="s">
        <v>439</v>
      </c>
      <c r="AO165" s="13">
        <v>49421513131</v>
      </c>
      <c r="AP165" s="13">
        <v>2402109089</v>
      </c>
      <c r="AQ165" s="4" t="s">
        <v>4483</v>
      </c>
    </row>
    <row r="166" spans="1:43" x14ac:dyDescent="0.25">
      <c r="A166" s="4" t="str">
        <f t="shared" si="10"/>
        <v>0203.03.11.7</v>
      </c>
      <c r="B166" s="4" t="str">
        <f t="shared" si="11"/>
        <v>0203.03.11</v>
      </c>
      <c r="C166" s="9" t="s">
        <v>629</v>
      </c>
      <c r="D166" s="10" t="s">
        <v>42</v>
      </c>
      <c r="E166" s="10" t="s">
        <v>43</v>
      </c>
      <c r="F166" s="10" t="s">
        <v>46</v>
      </c>
      <c r="G166" s="10" t="s">
        <v>47</v>
      </c>
      <c r="H166" s="10" t="s">
        <v>10</v>
      </c>
      <c r="I166" s="10" t="s">
        <v>1094</v>
      </c>
      <c r="J166" s="10">
        <v>3505</v>
      </c>
      <c r="K166" s="10" t="s">
        <v>1207</v>
      </c>
      <c r="L166" s="6">
        <f t="shared" si="12"/>
        <v>7</v>
      </c>
      <c r="M166" s="11">
        <v>40000000</v>
      </c>
      <c r="N166" s="11">
        <v>1130</v>
      </c>
      <c r="O166" s="12" t="s">
        <v>1208</v>
      </c>
      <c r="P166" s="10" t="s">
        <v>1074</v>
      </c>
      <c r="Q166" s="10"/>
      <c r="R166" s="10"/>
      <c r="S166" s="10"/>
      <c r="T166" s="10" t="s">
        <v>634</v>
      </c>
      <c r="U166" s="10" t="s">
        <v>635</v>
      </c>
      <c r="V166" s="10" t="s">
        <v>1097</v>
      </c>
      <c r="W166" s="11">
        <v>1</v>
      </c>
      <c r="X166" s="10" t="s">
        <v>1209</v>
      </c>
      <c r="Y166" s="13">
        <v>2533097506</v>
      </c>
      <c r="Z166" s="13">
        <v>44790264</v>
      </c>
      <c r="AA166"/>
      <c r="AB166"/>
      <c r="AC166"/>
      <c r="AE166" s="4" t="s">
        <v>439</v>
      </c>
      <c r="AF166" s="4" t="str">
        <f t="shared" si="9"/>
        <v>0208.01.14</v>
      </c>
      <c r="AG166" s="4" t="s">
        <v>92</v>
      </c>
      <c r="AH166" s="4" t="s">
        <v>440</v>
      </c>
      <c r="AI166" s="4" t="s">
        <v>7</v>
      </c>
      <c r="AJ166" s="4" t="s">
        <v>440</v>
      </c>
      <c r="AK166" s="4" t="s">
        <v>41</v>
      </c>
      <c r="AL166" s="4" t="s">
        <v>4547</v>
      </c>
      <c r="AM166" s="4" t="s">
        <v>296</v>
      </c>
      <c r="AN166" s="4" t="s">
        <v>439</v>
      </c>
      <c r="AO166" s="13">
        <v>367508300</v>
      </c>
      <c r="AP166" s="13">
        <v>2402109089</v>
      </c>
      <c r="AQ166" s="4" t="s">
        <v>569</v>
      </c>
    </row>
    <row r="167" spans="1:43" x14ac:dyDescent="0.25">
      <c r="A167" s="4" t="str">
        <f t="shared" si="10"/>
        <v>0203.03.11.8</v>
      </c>
      <c r="B167" s="4" t="str">
        <f t="shared" si="11"/>
        <v>0203.03.11</v>
      </c>
      <c r="C167" s="5" t="s">
        <v>629</v>
      </c>
      <c r="D167" s="6" t="s">
        <v>42</v>
      </c>
      <c r="E167" s="6" t="s">
        <v>43</v>
      </c>
      <c r="F167" s="6" t="s">
        <v>46</v>
      </c>
      <c r="G167" s="6" t="s">
        <v>47</v>
      </c>
      <c r="H167" s="6" t="s">
        <v>10</v>
      </c>
      <c r="I167" s="6" t="s">
        <v>1094</v>
      </c>
      <c r="J167" s="6">
        <v>3506</v>
      </c>
      <c r="K167" s="6" t="s">
        <v>1210</v>
      </c>
      <c r="L167" s="6">
        <f t="shared" si="12"/>
        <v>8</v>
      </c>
      <c r="M167" s="7">
        <v>20000000</v>
      </c>
      <c r="N167" s="7">
        <v>1575</v>
      </c>
      <c r="O167" s="8" t="s">
        <v>1211</v>
      </c>
      <c r="P167" s="6" t="s">
        <v>1074</v>
      </c>
      <c r="Q167" s="6"/>
      <c r="R167" s="6"/>
      <c r="S167" s="6"/>
      <c r="T167" s="6" t="s">
        <v>634</v>
      </c>
      <c r="U167" s="6" t="s">
        <v>635</v>
      </c>
      <c r="V167" s="6" t="s">
        <v>1097</v>
      </c>
      <c r="W167" s="7">
        <v>1</v>
      </c>
      <c r="X167" s="6" t="s">
        <v>1212</v>
      </c>
      <c r="Y167" s="13">
        <v>2533097506</v>
      </c>
      <c r="Z167" s="13">
        <v>44790264</v>
      </c>
      <c r="AA167"/>
      <c r="AB167"/>
      <c r="AC167"/>
      <c r="AE167" s="4" t="s">
        <v>439</v>
      </c>
      <c r="AF167" s="4" t="str">
        <f t="shared" si="9"/>
        <v>0208.01.16</v>
      </c>
      <c r="AG167" s="4" t="s">
        <v>92</v>
      </c>
      <c r="AH167" s="4" t="s">
        <v>440</v>
      </c>
      <c r="AI167" s="4" t="s">
        <v>7</v>
      </c>
      <c r="AJ167" s="4" t="s">
        <v>440</v>
      </c>
      <c r="AK167" s="4" t="s">
        <v>24</v>
      </c>
      <c r="AL167" s="4" t="s">
        <v>4548</v>
      </c>
      <c r="AM167" s="4" t="s">
        <v>296</v>
      </c>
      <c r="AN167" s="4" t="s">
        <v>439</v>
      </c>
      <c r="AO167" s="13">
        <v>230566856</v>
      </c>
      <c r="AP167" s="13">
        <v>2402109089</v>
      </c>
      <c r="AQ167" s="4" t="s">
        <v>519</v>
      </c>
    </row>
    <row r="168" spans="1:43" x14ac:dyDescent="0.25">
      <c r="A168" s="4" t="str">
        <f t="shared" si="10"/>
        <v>0203.03.11.9</v>
      </c>
      <c r="B168" s="4" t="str">
        <f t="shared" si="11"/>
        <v>0203.03.11</v>
      </c>
      <c r="C168" s="9" t="s">
        <v>629</v>
      </c>
      <c r="D168" s="10" t="s">
        <v>42</v>
      </c>
      <c r="E168" s="10" t="s">
        <v>43</v>
      </c>
      <c r="F168" s="10" t="s">
        <v>46</v>
      </c>
      <c r="G168" s="10" t="s">
        <v>47</v>
      </c>
      <c r="H168" s="10" t="s">
        <v>10</v>
      </c>
      <c r="I168" s="10" t="s">
        <v>1094</v>
      </c>
      <c r="J168" s="10">
        <v>3507</v>
      </c>
      <c r="K168" s="10" t="s">
        <v>1257</v>
      </c>
      <c r="L168" s="6">
        <f t="shared" si="12"/>
        <v>9</v>
      </c>
      <c r="M168" s="11">
        <v>10000000</v>
      </c>
      <c r="N168" s="11">
        <v>4690</v>
      </c>
      <c r="O168" s="12" t="s">
        <v>1218</v>
      </c>
      <c r="P168" s="10" t="s">
        <v>1074</v>
      </c>
      <c r="Q168" s="10"/>
      <c r="R168" s="10"/>
      <c r="S168" s="10"/>
      <c r="T168" s="10" t="s">
        <v>634</v>
      </c>
      <c r="U168" s="10" t="s">
        <v>635</v>
      </c>
      <c r="V168" s="10" t="s">
        <v>1097</v>
      </c>
      <c r="W168" s="11">
        <v>1</v>
      </c>
      <c r="X168" s="10" t="s">
        <v>1258</v>
      </c>
      <c r="Y168" s="13">
        <v>2533097506</v>
      </c>
      <c r="Z168" s="13">
        <v>44790264</v>
      </c>
      <c r="AA168"/>
      <c r="AB168"/>
      <c r="AC168"/>
      <c r="AE168" s="4" t="s">
        <v>439</v>
      </c>
      <c r="AF168" s="4" t="str">
        <f t="shared" si="9"/>
        <v>0208.01.17</v>
      </c>
      <c r="AG168" s="4" t="s">
        <v>92</v>
      </c>
      <c r="AH168" s="4" t="s">
        <v>440</v>
      </c>
      <c r="AI168" s="4" t="s">
        <v>7</v>
      </c>
      <c r="AJ168" s="4" t="s">
        <v>440</v>
      </c>
      <c r="AK168" s="4" t="s">
        <v>56</v>
      </c>
      <c r="AL168" s="4" t="s">
        <v>4549</v>
      </c>
      <c r="AM168" s="4" t="s">
        <v>296</v>
      </c>
      <c r="AN168" s="4" t="s">
        <v>439</v>
      </c>
      <c r="AO168" s="13">
        <v>237885758</v>
      </c>
      <c r="AP168" s="13">
        <v>2402109089</v>
      </c>
      <c r="AQ168" s="4" t="s">
        <v>4703</v>
      </c>
    </row>
    <row r="169" spans="1:43" x14ac:dyDescent="0.25">
      <c r="A169" s="4" t="str">
        <f t="shared" si="10"/>
        <v>0203.03.12.1</v>
      </c>
      <c r="B169" s="4" t="str">
        <f t="shared" si="11"/>
        <v>0203.03.12</v>
      </c>
      <c r="C169" s="5" t="s">
        <v>629</v>
      </c>
      <c r="D169" s="6" t="s">
        <v>42</v>
      </c>
      <c r="E169" s="6" t="s">
        <v>43</v>
      </c>
      <c r="F169" s="6" t="s">
        <v>46</v>
      </c>
      <c r="G169" s="6" t="s">
        <v>47</v>
      </c>
      <c r="H169" s="6" t="s">
        <v>32</v>
      </c>
      <c r="I169" s="6" t="s">
        <v>1099</v>
      </c>
      <c r="J169" s="6">
        <v>3508</v>
      </c>
      <c r="K169" s="6" t="s">
        <v>1100</v>
      </c>
      <c r="L169" s="6">
        <f t="shared" si="12"/>
        <v>1</v>
      </c>
      <c r="M169" s="7">
        <v>5000000</v>
      </c>
      <c r="N169" s="7">
        <v>408</v>
      </c>
      <c r="O169" s="8" t="s">
        <v>1101</v>
      </c>
      <c r="P169" s="6" t="s">
        <v>1074</v>
      </c>
      <c r="Q169" s="6"/>
      <c r="R169" s="6"/>
      <c r="S169" s="6"/>
      <c r="T169" s="6" t="s">
        <v>634</v>
      </c>
      <c r="U169" s="6" t="s">
        <v>635</v>
      </c>
      <c r="V169" s="6" t="s">
        <v>1102</v>
      </c>
      <c r="W169" s="7">
        <v>2</v>
      </c>
      <c r="X169" s="6" t="s">
        <v>1103</v>
      </c>
      <c r="Y169" s="13">
        <v>345419146</v>
      </c>
      <c r="Z169" s="13">
        <v>2692366885</v>
      </c>
      <c r="AA169"/>
      <c r="AB169"/>
      <c r="AC169"/>
      <c r="AE169" s="4" t="s">
        <v>439</v>
      </c>
      <c r="AF169" s="4" t="str">
        <f t="shared" si="9"/>
        <v>0208.01.18</v>
      </c>
      <c r="AG169" s="4" t="s">
        <v>92</v>
      </c>
      <c r="AH169" s="4" t="s">
        <v>440</v>
      </c>
      <c r="AI169" s="4" t="s">
        <v>7</v>
      </c>
      <c r="AJ169" s="4" t="s">
        <v>440</v>
      </c>
      <c r="AK169" s="4" t="s">
        <v>22</v>
      </c>
      <c r="AL169" s="4" t="s">
        <v>4550</v>
      </c>
      <c r="AM169" s="4" t="s">
        <v>296</v>
      </c>
      <c r="AN169" s="4" t="s">
        <v>439</v>
      </c>
      <c r="AO169" s="13">
        <v>44282115</v>
      </c>
      <c r="AP169" s="13">
        <v>2402109089</v>
      </c>
      <c r="AQ169" s="4" t="s">
        <v>547</v>
      </c>
    </row>
    <row r="170" spans="1:43" x14ac:dyDescent="0.25">
      <c r="A170" s="4" t="str">
        <f t="shared" si="10"/>
        <v>0203.03.12.2</v>
      </c>
      <c r="B170" s="4" t="str">
        <f t="shared" si="11"/>
        <v>0203.03.12</v>
      </c>
      <c r="C170" s="5" t="s">
        <v>629</v>
      </c>
      <c r="D170" s="6" t="s">
        <v>42</v>
      </c>
      <c r="E170" s="6" t="s">
        <v>43</v>
      </c>
      <c r="F170" s="6" t="s">
        <v>46</v>
      </c>
      <c r="G170" s="6" t="s">
        <v>47</v>
      </c>
      <c r="H170" s="6" t="s">
        <v>32</v>
      </c>
      <c r="I170" s="6" t="s">
        <v>1099</v>
      </c>
      <c r="J170" s="6">
        <v>3509</v>
      </c>
      <c r="K170" s="6" t="s">
        <v>1259</v>
      </c>
      <c r="L170" s="6">
        <f t="shared" si="12"/>
        <v>2</v>
      </c>
      <c r="M170" s="7">
        <v>10000000</v>
      </c>
      <c r="N170" s="7">
        <v>156</v>
      </c>
      <c r="O170" s="8" t="s">
        <v>1101</v>
      </c>
      <c r="P170" s="6" t="s">
        <v>1260</v>
      </c>
      <c r="Q170" s="6"/>
      <c r="R170" s="6"/>
      <c r="S170" s="6"/>
      <c r="T170" s="6" t="s">
        <v>634</v>
      </c>
      <c r="U170" s="6" t="s">
        <v>635</v>
      </c>
      <c r="V170" s="6" t="s">
        <v>1102</v>
      </c>
      <c r="W170" s="7">
        <v>2</v>
      </c>
      <c r="X170" s="6" t="s">
        <v>1261</v>
      </c>
      <c r="Y170" s="13">
        <v>345419146</v>
      </c>
      <c r="Z170" s="13">
        <v>2692366885</v>
      </c>
      <c r="AA170"/>
      <c r="AB170"/>
      <c r="AC170"/>
      <c r="AE170" s="4" t="s">
        <v>439</v>
      </c>
      <c r="AF170" s="4" t="str">
        <f t="shared" si="9"/>
        <v>0208.01.19</v>
      </c>
      <c r="AG170" s="4" t="s">
        <v>92</v>
      </c>
      <c r="AH170" s="4" t="s">
        <v>440</v>
      </c>
      <c r="AI170" s="4" t="s">
        <v>7</v>
      </c>
      <c r="AJ170" s="4" t="s">
        <v>440</v>
      </c>
      <c r="AK170" s="4" t="s">
        <v>17</v>
      </c>
      <c r="AL170" s="4" t="s">
        <v>4551</v>
      </c>
      <c r="AM170" s="4" t="s">
        <v>296</v>
      </c>
      <c r="AN170" s="4" t="s">
        <v>439</v>
      </c>
      <c r="AO170" s="13">
        <v>124139697</v>
      </c>
      <c r="AP170" s="13">
        <v>2402109089</v>
      </c>
      <c r="AQ170" s="4" t="s">
        <v>516</v>
      </c>
    </row>
    <row r="171" spans="1:43" x14ac:dyDescent="0.25">
      <c r="A171" s="4" t="str">
        <f t="shared" si="10"/>
        <v>0203.03.13.1</v>
      </c>
      <c r="B171" s="4" t="str">
        <f t="shared" si="11"/>
        <v>0203.03.13</v>
      </c>
      <c r="C171" s="9" t="s">
        <v>629</v>
      </c>
      <c r="D171" s="10" t="s">
        <v>42</v>
      </c>
      <c r="E171" s="10" t="s">
        <v>43</v>
      </c>
      <c r="F171" s="10" t="s">
        <v>46</v>
      </c>
      <c r="G171" s="10" t="s">
        <v>47</v>
      </c>
      <c r="H171" s="10" t="s">
        <v>40</v>
      </c>
      <c r="I171" s="10" t="s">
        <v>1082</v>
      </c>
      <c r="J171" s="10">
        <v>3511</v>
      </c>
      <c r="K171" s="10" t="s">
        <v>1242</v>
      </c>
      <c r="L171" s="6">
        <f t="shared" si="12"/>
        <v>1</v>
      </c>
      <c r="M171" s="11">
        <v>25000000</v>
      </c>
      <c r="N171" s="11">
        <v>18728</v>
      </c>
      <c r="O171" s="12" t="s">
        <v>136</v>
      </c>
      <c r="P171" s="10" t="s">
        <v>1074</v>
      </c>
      <c r="Q171" s="10"/>
      <c r="R171" s="10"/>
      <c r="S171" s="10"/>
      <c r="T171" s="10" t="s">
        <v>634</v>
      </c>
      <c r="U171" s="10" t="s">
        <v>635</v>
      </c>
      <c r="V171" s="10" t="s">
        <v>1243</v>
      </c>
      <c r="W171" s="11">
        <v>2</v>
      </c>
      <c r="X171" s="10" t="s">
        <v>1244</v>
      </c>
      <c r="Y171" s="13">
        <v>489195594</v>
      </c>
      <c r="Z171" s="13">
        <v>2692366885</v>
      </c>
      <c r="AA171"/>
      <c r="AB171"/>
      <c r="AC171"/>
      <c r="AE171" s="4" t="s">
        <v>439</v>
      </c>
      <c r="AF171" s="4" t="str">
        <f t="shared" si="9"/>
        <v>0208.01.98</v>
      </c>
      <c r="AG171" s="4" t="s">
        <v>92</v>
      </c>
      <c r="AH171" s="4" t="s">
        <v>440</v>
      </c>
      <c r="AI171" s="4" t="s">
        <v>7</v>
      </c>
      <c r="AJ171" s="4" t="s">
        <v>440</v>
      </c>
      <c r="AK171" s="4" t="s">
        <v>27</v>
      </c>
      <c r="AL171" s="4" t="s">
        <v>542</v>
      </c>
      <c r="AM171" s="4" t="s">
        <v>296</v>
      </c>
      <c r="AN171" s="4" t="s">
        <v>439</v>
      </c>
      <c r="AO171" s="13">
        <v>16286138930</v>
      </c>
      <c r="AP171" s="13">
        <v>2402109089</v>
      </c>
      <c r="AQ171" s="4" t="s">
        <v>522</v>
      </c>
    </row>
    <row r="172" spans="1:43" x14ac:dyDescent="0.25">
      <c r="A172" s="4" t="str">
        <f t="shared" si="10"/>
        <v>0203.04.11.1</v>
      </c>
      <c r="B172" s="4" t="str">
        <f t="shared" si="11"/>
        <v>0203.04.11</v>
      </c>
      <c r="C172" s="5" t="s">
        <v>629</v>
      </c>
      <c r="D172" s="6" t="s">
        <v>42</v>
      </c>
      <c r="E172" s="6" t="s">
        <v>43</v>
      </c>
      <c r="F172" s="6" t="s">
        <v>28</v>
      </c>
      <c r="G172" s="6" t="s">
        <v>48</v>
      </c>
      <c r="H172" s="6" t="s">
        <v>10</v>
      </c>
      <c r="I172" s="6" t="s">
        <v>1177</v>
      </c>
      <c r="J172" s="6">
        <v>3491</v>
      </c>
      <c r="K172" s="6" t="s">
        <v>1178</v>
      </c>
      <c r="L172" s="6">
        <f t="shared" si="12"/>
        <v>1</v>
      </c>
      <c r="M172" s="7">
        <v>0</v>
      </c>
      <c r="N172" s="7">
        <v>2390</v>
      </c>
      <c r="O172" s="8" t="s">
        <v>1179</v>
      </c>
      <c r="P172" s="6" t="s">
        <v>1074</v>
      </c>
      <c r="Q172" s="6"/>
      <c r="R172" s="6"/>
      <c r="S172" s="6"/>
      <c r="T172" s="6" t="s">
        <v>634</v>
      </c>
      <c r="U172" s="6" t="s">
        <v>635</v>
      </c>
      <c r="V172" s="6" t="s">
        <v>1180</v>
      </c>
      <c r="W172" s="7">
        <v>1</v>
      </c>
      <c r="X172" s="6" t="s">
        <v>1181</v>
      </c>
      <c r="Y172" s="13">
        <v>5054720442</v>
      </c>
      <c r="Z172" s="13">
        <v>5054720442</v>
      </c>
      <c r="AA172"/>
      <c r="AB172"/>
      <c r="AC172"/>
      <c r="AE172" s="4" t="s">
        <v>441</v>
      </c>
      <c r="AF172" s="4" t="str">
        <f t="shared" si="9"/>
        <v>0209.01.01</v>
      </c>
      <c r="AG172" s="4" t="s">
        <v>93</v>
      </c>
      <c r="AH172" s="4" t="s">
        <v>441</v>
      </c>
      <c r="AI172" s="4" t="s">
        <v>7</v>
      </c>
      <c r="AJ172" s="4" t="s">
        <v>441</v>
      </c>
      <c r="AK172" s="4" t="s">
        <v>7</v>
      </c>
      <c r="AL172" s="4" t="s">
        <v>595</v>
      </c>
      <c r="AM172" s="4" t="s">
        <v>296</v>
      </c>
      <c r="AN172" s="4" t="s">
        <v>441</v>
      </c>
      <c r="AO172" s="13">
        <v>49421513131</v>
      </c>
      <c r="AP172" s="13">
        <v>2074108636</v>
      </c>
      <c r="AQ172" s="4" t="s">
        <v>4538</v>
      </c>
    </row>
    <row r="173" spans="1:43" x14ac:dyDescent="0.25">
      <c r="A173" s="4" t="str">
        <f t="shared" si="10"/>
        <v>0203.04.11.2</v>
      </c>
      <c r="B173" s="4" t="str">
        <f t="shared" si="11"/>
        <v>0203.04.11</v>
      </c>
      <c r="C173" s="9" t="s">
        <v>629</v>
      </c>
      <c r="D173" s="10" t="s">
        <v>42</v>
      </c>
      <c r="E173" s="10" t="s">
        <v>43</v>
      </c>
      <c r="F173" s="10" t="s">
        <v>28</v>
      </c>
      <c r="G173" s="10" t="s">
        <v>48</v>
      </c>
      <c r="H173" s="10" t="s">
        <v>10</v>
      </c>
      <c r="I173" s="10" t="s">
        <v>1177</v>
      </c>
      <c r="J173" s="10">
        <v>3493</v>
      </c>
      <c r="K173" s="10" t="s">
        <v>1194</v>
      </c>
      <c r="L173" s="6">
        <f t="shared" si="12"/>
        <v>2</v>
      </c>
      <c r="M173" s="11">
        <v>0</v>
      </c>
      <c r="N173" s="11">
        <v>19</v>
      </c>
      <c r="O173" s="12" t="s">
        <v>1195</v>
      </c>
      <c r="P173" s="10" t="s">
        <v>1074</v>
      </c>
      <c r="Q173" s="10"/>
      <c r="R173" s="10"/>
      <c r="S173" s="10"/>
      <c r="T173" s="10" t="s">
        <v>634</v>
      </c>
      <c r="U173" s="10" t="s">
        <v>635</v>
      </c>
      <c r="V173" s="10" t="s">
        <v>1180</v>
      </c>
      <c r="W173" s="11">
        <v>1</v>
      </c>
      <c r="X173" s="10" t="s">
        <v>1196</v>
      </c>
      <c r="Y173" s="13">
        <v>5054720442</v>
      </c>
      <c r="Z173" s="13">
        <v>5054720442</v>
      </c>
      <c r="AA173"/>
      <c r="AB173"/>
      <c r="AC173"/>
      <c r="AE173" s="4" t="s">
        <v>441</v>
      </c>
      <c r="AF173" s="4" t="str">
        <f t="shared" si="9"/>
        <v>0209.01.11</v>
      </c>
      <c r="AG173" s="4" t="s">
        <v>93</v>
      </c>
      <c r="AH173" s="4" t="s">
        <v>441</v>
      </c>
      <c r="AI173" s="4" t="s">
        <v>7</v>
      </c>
      <c r="AJ173" s="4" t="s">
        <v>441</v>
      </c>
      <c r="AK173" s="4" t="s">
        <v>10</v>
      </c>
      <c r="AL173" s="4" t="s">
        <v>1711</v>
      </c>
      <c r="AM173" s="4" t="s">
        <v>296</v>
      </c>
      <c r="AN173" s="4" t="s">
        <v>441</v>
      </c>
      <c r="AO173" s="13">
        <v>40030192</v>
      </c>
      <c r="AP173" s="13">
        <v>2074108636</v>
      </c>
      <c r="AQ173" s="4" t="s">
        <v>4592</v>
      </c>
    </row>
    <row r="174" spans="1:43" x14ac:dyDescent="0.25">
      <c r="A174" s="4" t="str">
        <f t="shared" si="10"/>
        <v>0203.04.11.3</v>
      </c>
      <c r="B174" s="4" t="str">
        <f t="shared" si="11"/>
        <v>0203.04.11</v>
      </c>
      <c r="C174" s="5" t="s">
        <v>629</v>
      </c>
      <c r="D174" s="6" t="s">
        <v>42</v>
      </c>
      <c r="E174" s="6" t="s">
        <v>43</v>
      </c>
      <c r="F174" s="6" t="s">
        <v>28</v>
      </c>
      <c r="G174" s="6" t="s">
        <v>48</v>
      </c>
      <c r="H174" s="6" t="s">
        <v>10</v>
      </c>
      <c r="I174" s="6" t="s">
        <v>1177</v>
      </c>
      <c r="J174" s="6">
        <v>3494</v>
      </c>
      <c r="K174" s="6" t="s">
        <v>1197</v>
      </c>
      <c r="L174" s="6">
        <f t="shared" si="12"/>
        <v>3</v>
      </c>
      <c r="M174" s="7">
        <v>0</v>
      </c>
      <c r="N174" s="7">
        <v>1300</v>
      </c>
      <c r="O174" s="8" t="s">
        <v>1198</v>
      </c>
      <c r="P174" s="6" t="s">
        <v>1074</v>
      </c>
      <c r="Q174" s="6"/>
      <c r="R174" s="6"/>
      <c r="S174" s="6"/>
      <c r="T174" s="6" t="s">
        <v>634</v>
      </c>
      <c r="U174" s="6" t="s">
        <v>635</v>
      </c>
      <c r="V174" s="6" t="s">
        <v>1180</v>
      </c>
      <c r="W174" s="7">
        <v>1</v>
      </c>
      <c r="X174" s="6" t="s">
        <v>1199</v>
      </c>
      <c r="Y174" s="13">
        <v>5054720442</v>
      </c>
      <c r="Z174" s="13">
        <v>5054720442</v>
      </c>
      <c r="AA174"/>
      <c r="AB174"/>
      <c r="AC174"/>
      <c r="AE174" s="4" t="s">
        <v>441</v>
      </c>
      <c r="AF174" s="4" t="str">
        <f t="shared" si="9"/>
        <v>0209.01.12</v>
      </c>
      <c r="AG174" s="4" t="s">
        <v>93</v>
      </c>
      <c r="AH174" s="4" t="s">
        <v>441</v>
      </c>
      <c r="AI174" s="4" t="s">
        <v>7</v>
      </c>
      <c r="AJ174" s="4" t="s">
        <v>441</v>
      </c>
      <c r="AK174" s="4" t="s">
        <v>32</v>
      </c>
      <c r="AL174" s="4" t="s">
        <v>1702</v>
      </c>
      <c r="AM174" s="4" t="s">
        <v>296</v>
      </c>
      <c r="AN174" s="4" t="s">
        <v>441</v>
      </c>
      <c r="AO174" s="13">
        <v>244071401</v>
      </c>
      <c r="AP174" s="13">
        <v>2074108636</v>
      </c>
      <c r="AQ174" s="4" t="s">
        <v>4590</v>
      </c>
    </row>
    <row r="175" spans="1:43" x14ac:dyDescent="0.25">
      <c r="A175" s="4" t="str">
        <f t="shared" si="10"/>
        <v>0203.04.11.4</v>
      </c>
      <c r="B175" s="4" t="str">
        <f t="shared" si="11"/>
        <v>0203.04.11</v>
      </c>
      <c r="C175" s="5" t="s">
        <v>629</v>
      </c>
      <c r="D175" s="6" t="s">
        <v>42</v>
      </c>
      <c r="E175" s="6" t="s">
        <v>43</v>
      </c>
      <c r="F175" s="6" t="s">
        <v>28</v>
      </c>
      <c r="G175" s="6" t="s">
        <v>48</v>
      </c>
      <c r="H175" s="6" t="s">
        <v>10</v>
      </c>
      <c r="I175" s="6" t="s">
        <v>1177</v>
      </c>
      <c r="J175" s="6">
        <v>3495</v>
      </c>
      <c r="K175" s="6" t="s">
        <v>1227</v>
      </c>
      <c r="L175" s="6">
        <f t="shared" si="12"/>
        <v>4</v>
      </c>
      <c r="M175" s="7">
        <v>0</v>
      </c>
      <c r="N175" s="7">
        <v>40</v>
      </c>
      <c r="O175" s="8" t="s">
        <v>1228</v>
      </c>
      <c r="P175" s="6" t="s">
        <v>1074</v>
      </c>
      <c r="Q175" s="6"/>
      <c r="R175" s="6"/>
      <c r="S175" s="6"/>
      <c r="T175" s="6" t="s">
        <v>634</v>
      </c>
      <c r="U175" s="6" t="s">
        <v>635</v>
      </c>
      <c r="V175" s="6" t="s">
        <v>1180</v>
      </c>
      <c r="W175" s="7">
        <v>1</v>
      </c>
      <c r="X175" s="6" t="s">
        <v>1229</v>
      </c>
      <c r="Y175" s="13">
        <v>5054720442</v>
      </c>
      <c r="Z175" s="13">
        <v>5054720442</v>
      </c>
      <c r="AA175"/>
      <c r="AB175"/>
      <c r="AC175"/>
      <c r="AE175" s="4" t="s">
        <v>441</v>
      </c>
      <c r="AF175" s="4" t="str">
        <f t="shared" si="9"/>
        <v>0209.01.13</v>
      </c>
      <c r="AG175" s="4" t="s">
        <v>93</v>
      </c>
      <c r="AH175" s="4" t="s">
        <v>441</v>
      </c>
      <c r="AI175" s="4" t="s">
        <v>7</v>
      </c>
      <c r="AJ175" s="4" t="s">
        <v>441</v>
      </c>
      <c r="AK175" s="4" t="s">
        <v>40</v>
      </c>
      <c r="AL175" s="4" t="s">
        <v>1736</v>
      </c>
      <c r="AM175" s="4" t="s">
        <v>296</v>
      </c>
      <c r="AN175" s="4" t="s">
        <v>441</v>
      </c>
      <c r="AO175" s="13">
        <v>8612048</v>
      </c>
      <c r="AP175" s="13">
        <v>2074108636</v>
      </c>
      <c r="AQ175" s="4" t="s">
        <v>524</v>
      </c>
    </row>
    <row r="176" spans="1:43" x14ac:dyDescent="0.25">
      <c r="A176" s="4" t="str">
        <f t="shared" si="10"/>
        <v>0203.04.12.1</v>
      </c>
      <c r="B176" s="4" t="str">
        <f t="shared" si="11"/>
        <v>0203.04.12</v>
      </c>
      <c r="C176" s="5" t="s">
        <v>629</v>
      </c>
      <c r="D176" s="6" t="s">
        <v>42</v>
      </c>
      <c r="E176" s="6" t="s">
        <v>43</v>
      </c>
      <c r="F176" s="6" t="s">
        <v>28</v>
      </c>
      <c r="G176" s="6" t="s">
        <v>48</v>
      </c>
      <c r="H176" s="6" t="s">
        <v>32</v>
      </c>
      <c r="I176" s="6" t="s">
        <v>1099</v>
      </c>
      <c r="J176" s="6">
        <v>3483</v>
      </c>
      <c r="K176" s="6" t="s">
        <v>1170</v>
      </c>
      <c r="L176" s="6">
        <f t="shared" si="12"/>
        <v>1</v>
      </c>
      <c r="M176" s="7">
        <v>0</v>
      </c>
      <c r="N176" s="7">
        <v>106</v>
      </c>
      <c r="O176" s="8" t="s">
        <v>1171</v>
      </c>
      <c r="P176" s="6" t="s">
        <v>1172</v>
      </c>
      <c r="Q176" s="6"/>
      <c r="R176" s="6"/>
      <c r="S176" s="6"/>
      <c r="T176" s="6" t="s">
        <v>634</v>
      </c>
      <c r="U176" s="6" t="s">
        <v>635</v>
      </c>
      <c r="V176" s="6" t="s">
        <v>1165</v>
      </c>
      <c r="W176" s="7">
        <v>2</v>
      </c>
      <c r="X176" s="6" t="s">
        <v>1174</v>
      </c>
      <c r="Y176" s="13">
        <v>345419146</v>
      </c>
      <c r="Z176" s="13">
        <v>76401585</v>
      </c>
      <c r="AA176"/>
      <c r="AB176"/>
      <c r="AC176"/>
      <c r="AE176" s="4" t="s">
        <v>441</v>
      </c>
      <c r="AF176" s="4" t="str">
        <f t="shared" si="9"/>
        <v>0209.01.98</v>
      </c>
      <c r="AG176" s="4" t="s">
        <v>93</v>
      </c>
      <c r="AH176" s="4" t="s">
        <v>441</v>
      </c>
      <c r="AI176" s="4" t="s">
        <v>7</v>
      </c>
      <c r="AJ176" s="4" t="s">
        <v>441</v>
      </c>
      <c r="AK176" s="4" t="s">
        <v>27</v>
      </c>
      <c r="AL176" s="4" t="s">
        <v>4458</v>
      </c>
      <c r="AM176" s="4" t="s">
        <v>296</v>
      </c>
      <c r="AN176" s="4" t="s">
        <v>441</v>
      </c>
      <c r="AO176" s="13">
        <v>6538223281</v>
      </c>
      <c r="AP176" s="13">
        <v>2074108636</v>
      </c>
      <c r="AQ176" s="4" t="s">
        <v>485</v>
      </c>
    </row>
    <row r="177" spans="1:43" x14ac:dyDescent="0.25">
      <c r="A177" s="4" t="str">
        <f t="shared" si="10"/>
        <v>0203.04.12.2</v>
      </c>
      <c r="B177" s="4" t="str">
        <f t="shared" si="11"/>
        <v>0203.04.12</v>
      </c>
      <c r="C177" s="9" t="s">
        <v>629</v>
      </c>
      <c r="D177" s="10" t="s">
        <v>42</v>
      </c>
      <c r="E177" s="10" t="s">
        <v>43</v>
      </c>
      <c r="F177" s="10" t="s">
        <v>28</v>
      </c>
      <c r="G177" s="10" t="s">
        <v>48</v>
      </c>
      <c r="H177" s="10" t="s">
        <v>32</v>
      </c>
      <c r="I177" s="10" t="s">
        <v>1099</v>
      </c>
      <c r="J177" s="10">
        <v>3486</v>
      </c>
      <c r="K177" s="10" t="s">
        <v>1189</v>
      </c>
      <c r="L177" s="6">
        <f t="shared" si="12"/>
        <v>2</v>
      </c>
      <c r="M177" s="11">
        <v>0</v>
      </c>
      <c r="N177" s="11">
        <v>2515</v>
      </c>
      <c r="O177" s="12" t="s">
        <v>1171</v>
      </c>
      <c r="P177" s="10" t="s">
        <v>1172</v>
      </c>
      <c r="Q177" s="10"/>
      <c r="R177" s="10"/>
      <c r="S177" s="10"/>
      <c r="T177" s="10" t="s">
        <v>634</v>
      </c>
      <c r="U177" s="10" t="s">
        <v>635</v>
      </c>
      <c r="V177" s="10" t="s">
        <v>1165</v>
      </c>
      <c r="W177" s="11">
        <v>2</v>
      </c>
      <c r="X177" s="10" t="s">
        <v>1190</v>
      </c>
      <c r="Y177" s="13">
        <v>345419146</v>
      </c>
      <c r="Z177" s="13">
        <v>76401585</v>
      </c>
      <c r="AA177"/>
      <c r="AB177"/>
      <c r="AC177"/>
      <c r="AE177" s="4" t="s">
        <v>441</v>
      </c>
      <c r="AF177" s="4" t="str">
        <f t="shared" si="9"/>
        <v>0209.01.99</v>
      </c>
      <c r="AG177" s="4" t="s">
        <v>93</v>
      </c>
      <c r="AH177" s="4" t="s">
        <v>441</v>
      </c>
      <c r="AI177" s="4" t="s">
        <v>7</v>
      </c>
      <c r="AJ177" s="4" t="s">
        <v>441</v>
      </c>
      <c r="AK177" s="4" t="s">
        <v>104</v>
      </c>
      <c r="AL177" s="4" t="s">
        <v>4552</v>
      </c>
      <c r="AM177" s="4" t="s">
        <v>296</v>
      </c>
      <c r="AN177" s="4" t="s">
        <v>441</v>
      </c>
      <c r="AO177" s="13">
        <v>3622082232</v>
      </c>
      <c r="AP177" s="13">
        <v>2074108636</v>
      </c>
      <c r="AQ177" s="4" t="s">
        <v>380</v>
      </c>
    </row>
    <row r="178" spans="1:43" x14ac:dyDescent="0.25">
      <c r="A178" s="4" t="str">
        <f t="shared" si="10"/>
        <v>0203.04.12.3</v>
      </c>
      <c r="B178" s="4" t="str">
        <f t="shared" si="11"/>
        <v>0203.04.12</v>
      </c>
      <c r="C178" s="5" t="s">
        <v>629</v>
      </c>
      <c r="D178" s="6" t="s">
        <v>42</v>
      </c>
      <c r="E178" s="6" t="s">
        <v>43</v>
      </c>
      <c r="F178" s="6" t="s">
        <v>28</v>
      </c>
      <c r="G178" s="6" t="s">
        <v>48</v>
      </c>
      <c r="H178" s="6" t="s">
        <v>32</v>
      </c>
      <c r="I178" s="6" t="s">
        <v>1099</v>
      </c>
      <c r="J178" s="6">
        <v>3487</v>
      </c>
      <c r="K178" s="6" t="s">
        <v>1191</v>
      </c>
      <c r="L178" s="6">
        <f t="shared" si="12"/>
        <v>3</v>
      </c>
      <c r="M178" s="7">
        <v>0</v>
      </c>
      <c r="N178" s="7">
        <v>1813</v>
      </c>
      <c r="O178" s="8" t="s">
        <v>1192</v>
      </c>
      <c r="P178" s="6" t="s">
        <v>1172</v>
      </c>
      <c r="Q178" s="6"/>
      <c r="R178" s="6"/>
      <c r="S178" s="6"/>
      <c r="T178" s="6" t="s">
        <v>634</v>
      </c>
      <c r="U178" s="6" t="s">
        <v>635</v>
      </c>
      <c r="V178" s="6" t="s">
        <v>1165</v>
      </c>
      <c r="W178" s="7">
        <v>2</v>
      </c>
      <c r="X178" s="6" t="s">
        <v>1193</v>
      </c>
      <c r="Y178" s="13">
        <v>345419146</v>
      </c>
      <c r="Z178" s="13">
        <v>76401585</v>
      </c>
      <c r="AA178"/>
      <c r="AB178"/>
      <c r="AC178"/>
      <c r="AE178" s="4" t="s">
        <v>442</v>
      </c>
      <c r="AF178" s="4" t="str">
        <f t="shared" si="9"/>
        <v>0210.01.01</v>
      </c>
      <c r="AG178" s="4" t="s">
        <v>98</v>
      </c>
      <c r="AH178" s="4" t="s">
        <v>442</v>
      </c>
      <c r="AI178" s="4" t="s">
        <v>7</v>
      </c>
      <c r="AJ178" s="4" t="s">
        <v>442</v>
      </c>
      <c r="AK178" s="4" t="s">
        <v>7</v>
      </c>
      <c r="AL178" s="4" t="s">
        <v>595</v>
      </c>
      <c r="AM178" s="4" t="s">
        <v>296</v>
      </c>
      <c r="AN178" s="4" t="s">
        <v>442</v>
      </c>
      <c r="AO178" s="13">
        <v>49421513131</v>
      </c>
      <c r="AP178" s="13">
        <v>11181922587</v>
      </c>
      <c r="AQ178" s="4" t="s">
        <v>526</v>
      </c>
    </row>
    <row r="179" spans="1:43" x14ac:dyDescent="0.25">
      <c r="A179" s="4" t="str">
        <f t="shared" si="10"/>
        <v>0203.04.12.4</v>
      </c>
      <c r="B179" s="4" t="str">
        <f t="shared" si="11"/>
        <v>0203.04.12</v>
      </c>
      <c r="C179" s="9" t="s">
        <v>629</v>
      </c>
      <c r="D179" s="10" t="s">
        <v>42</v>
      </c>
      <c r="E179" s="10" t="s">
        <v>43</v>
      </c>
      <c r="F179" s="10" t="s">
        <v>28</v>
      </c>
      <c r="G179" s="10" t="s">
        <v>48</v>
      </c>
      <c r="H179" s="10" t="s">
        <v>32</v>
      </c>
      <c r="I179" s="10" t="s">
        <v>1099</v>
      </c>
      <c r="J179" s="10">
        <v>3489</v>
      </c>
      <c r="K179" s="10" t="s">
        <v>1175</v>
      </c>
      <c r="L179" s="6">
        <f t="shared" si="12"/>
        <v>4</v>
      </c>
      <c r="M179" s="11">
        <v>0</v>
      </c>
      <c r="N179" s="11">
        <v>60</v>
      </c>
      <c r="O179" s="12" t="s">
        <v>1163</v>
      </c>
      <c r="P179" s="10" t="s">
        <v>1164</v>
      </c>
      <c r="Q179" s="10"/>
      <c r="R179" s="10"/>
      <c r="S179" s="10"/>
      <c r="T179" s="10" t="s">
        <v>634</v>
      </c>
      <c r="U179" s="10" t="s">
        <v>635</v>
      </c>
      <c r="V179" s="10" t="s">
        <v>1165</v>
      </c>
      <c r="W179" s="11">
        <v>1</v>
      </c>
      <c r="X179" s="10" t="s">
        <v>1176</v>
      </c>
      <c r="Y179" s="13">
        <v>345419146</v>
      </c>
      <c r="Z179" s="13">
        <v>76401585</v>
      </c>
      <c r="AA179"/>
      <c r="AB179"/>
      <c r="AC179"/>
      <c r="AE179" s="4" t="s">
        <v>4553</v>
      </c>
      <c r="AF179" s="4" t="str">
        <f t="shared" si="9"/>
        <v>0210.01.01</v>
      </c>
      <c r="AG179" s="4" t="s">
        <v>98</v>
      </c>
      <c r="AH179" s="4" t="s">
        <v>442</v>
      </c>
      <c r="AI179" s="4" t="s">
        <v>7</v>
      </c>
      <c r="AJ179" s="4" t="s">
        <v>442</v>
      </c>
      <c r="AK179" s="4" t="s">
        <v>7</v>
      </c>
      <c r="AL179" s="4" t="s">
        <v>595</v>
      </c>
      <c r="AM179" s="4" t="s">
        <v>346</v>
      </c>
      <c r="AN179" s="4" t="s">
        <v>4553</v>
      </c>
      <c r="AO179" s="13">
        <v>49421513131</v>
      </c>
      <c r="AP179" s="13">
        <v>25314188</v>
      </c>
      <c r="AQ179" s="4" t="s">
        <v>4683</v>
      </c>
    </row>
    <row r="180" spans="1:43" x14ac:dyDescent="0.25">
      <c r="A180" s="4" t="str">
        <f t="shared" si="10"/>
        <v>0203.04.12.5</v>
      </c>
      <c r="B180" s="4" t="str">
        <f t="shared" si="11"/>
        <v>0203.04.12</v>
      </c>
      <c r="C180" s="5" t="s">
        <v>629</v>
      </c>
      <c r="D180" s="6" t="s">
        <v>42</v>
      </c>
      <c r="E180" s="6" t="s">
        <v>43</v>
      </c>
      <c r="F180" s="6" t="s">
        <v>28</v>
      </c>
      <c r="G180" s="6" t="s">
        <v>48</v>
      </c>
      <c r="H180" s="6" t="s">
        <v>32</v>
      </c>
      <c r="I180" s="6" t="s">
        <v>1099</v>
      </c>
      <c r="J180" s="6">
        <v>3490</v>
      </c>
      <c r="K180" s="6" t="s">
        <v>1162</v>
      </c>
      <c r="L180" s="6">
        <f t="shared" si="12"/>
        <v>5</v>
      </c>
      <c r="M180" s="7">
        <v>0</v>
      </c>
      <c r="N180" s="7">
        <v>933</v>
      </c>
      <c r="O180" s="8" t="s">
        <v>1163</v>
      </c>
      <c r="P180" s="6" t="s">
        <v>1164</v>
      </c>
      <c r="Q180" s="6"/>
      <c r="R180" s="6"/>
      <c r="S180" s="6"/>
      <c r="T180" s="6" t="s">
        <v>634</v>
      </c>
      <c r="U180" s="6" t="s">
        <v>635</v>
      </c>
      <c r="V180" s="6" t="s">
        <v>1165</v>
      </c>
      <c r="W180" s="7">
        <v>1</v>
      </c>
      <c r="X180" s="6" t="s">
        <v>1166</v>
      </c>
      <c r="Y180" s="13">
        <v>345419146</v>
      </c>
      <c r="Z180" s="13">
        <v>76401585</v>
      </c>
      <c r="AA180"/>
      <c r="AB180"/>
      <c r="AC180"/>
      <c r="AE180" s="4" t="s">
        <v>442</v>
      </c>
      <c r="AF180" s="4" t="str">
        <f t="shared" si="9"/>
        <v>0210.01.03</v>
      </c>
      <c r="AG180" s="4" t="s">
        <v>98</v>
      </c>
      <c r="AH180" s="4" t="s">
        <v>442</v>
      </c>
      <c r="AI180" s="4" t="s">
        <v>7</v>
      </c>
      <c r="AJ180" s="4" t="s">
        <v>442</v>
      </c>
      <c r="AK180" s="4" t="s">
        <v>46</v>
      </c>
      <c r="AL180" s="4" t="s">
        <v>1799</v>
      </c>
      <c r="AM180" s="4" t="s">
        <v>296</v>
      </c>
      <c r="AN180" s="4" t="s">
        <v>442</v>
      </c>
      <c r="AO180" s="13">
        <v>330399393</v>
      </c>
      <c r="AP180" s="13">
        <v>11181922587</v>
      </c>
      <c r="AQ180" s="4" t="s">
        <v>496</v>
      </c>
    </row>
    <row r="181" spans="1:43" x14ac:dyDescent="0.25">
      <c r="A181" s="4" t="str">
        <f t="shared" si="10"/>
        <v>0203.04.13.1</v>
      </c>
      <c r="B181" s="4" t="str">
        <f t="shared" si="11"/>
        <v>0203.04.13</v>
      </c>
      <c r="C181" s="9" t="s">
        <v>629</v>
      </c>
      <c r="D181" s="10" t="s">
        <v>42</v>
      </c>
      <c r="E181" s="10" t="s">
        <v>43</v>
      </c>
      <c r="F181" s="10" t="s">
        <v>28</v>
      </c>
      <c r="G181" s="10" t="s">
        <v>48</v>
      </c>
      <c r="H181" s="10" t="s">
        <v>40</v>
      </c>
      <c r="I181" s="10" t="s">
        <v>1082</v>
      </c>
      <c r="J181" s="10">
        <v>3480</v>
      </c>
      <c r="K181" s="10" t="s">
        <v>1083</v>
      </c>
      <c r="L181" s="6">
        <f t="shared" si="12"/>
        <v>1</v>
      </c>
      <c r="M181" s="11">
        <v>0</v>
      </c>
      <c r="N181" s="11">
        <v>363905</v>
      </c>
      <c r="O181" s="12" t="s">
        <v>1084</v>
      </c>
      <c r="P181" s="10" t="s">
        <v>1085</v>
      </c>
      <c r="Q181" s="10"/>
      <c r="R181" s="10"/>
      <c r="S181" s="10"/>
      <c r="T181" s="10" t="s">
        <v>634</v>
      </c>
      <c r="U181" s="10" t="s">
        <v>635</v>
      </c>
      <c r="V181" s="10" t="s">
        <v>1086</v>
      </c>
      <c r="W181" s="11">
        <v>2</v>
      </c>
      <c r="X181" s="10" t="s">
        <v>1087</v>
      </c>
      <c r="Y181" s="13">
        <v>489195594</v>
      </c>
      <c r="Z181" s="13">
        <v>373033563</v>
      </c>
      <c r="AA181"/>
      <c r="AB181"/>
      <c r="AC181"/>
      <c r="AE181" s="4" t="s">
        <v>442</v>
      </c>
      <c r="AF181" s="4" t="str">
        <f t="shared" si="9"/>
        <v>0210.01.11</v>
      </c>
      <c r="AG181" s="4" t="s">
        <v>98</v>
      </c>
      <c r="AH181" s="4" t="s">
        <v>442</v>
      </c>
      <c r="AI181" s="4" t="s">
        <v>7</v>
      </c>
      <c r="AJ181" s="4" t="s">
        <v>442</v>
      </c>
      <c r="AK181" s="4" t="s">
        <v>10</v>
      </c>
      <c r="AL181" s="4" t="s">
        <v>1760</v>
      </c>
      <c r="AM181" s="4" t="s">
        <v>296</v>
      </c>
      <c r="AN181" s="4" t="s">
        <v>442</v>
      </c>
      <c r="AO181" s="13">
        <v>2226801064</v>
      </c>
      <c r="AP181" s="13">
        <v>11181922587</v>
      </c>
      <c r="AQ181" s="4" t="s">
        <v>462</v>
      </c>
    </row>
    <row r="182" spans="1:43" x14ac:dyDescent="0.25">
      <c r="A182" s="4" t="str">
        <f t="shared" si="10"/>
        <v>0204.01.11.1</v>
      </c>
      <c r="B182" s="4" t="str">
        <f t="shared" si="11"/>
        <v>0204.01.11</v>
      </c>
      <c r="C182" s="9" t="s">
        <v>629</v>
      </c>
      <c r="D182" s="10" t="s">
        <v>49</v>
      </c>
      <c r="E182" s="10" t="s">
        <v>50</v>
      </c>
      <c r="F182" s="10" t="s">
        <v>7</v>
      </c>
      <c r="G182" s="10" t="s">
        <v>51</v>
      </c>
      <c r="H182" s="10" t="s">
        <v>10</v>
      </c>
      <c r="I182" s="10" t="s">
        <v>1292</v>
      </c>
      <c r="J182" s="10">
        <v>3784</v>
      </c>
      <c r="K182" s="10" t="s">
        <v>1301</v>
      </c>
      <c r="L182" s="6">
        <f t="shared" si="12"/>
        <v>1</v>
      </c>
      <c r="M182" s="11">
        <v>4000000</v>
      </c>
      <c r="N182" s="11">
        <v>1</v>
      </c>
      <c r="O182" s="12" t="s">
        <v>1302</v>
      </c>
      <c r="P182" s="10" t="s">
        <v>1303</v>
      </c>
      <c r="Q182" s="10"/>
      <c r="R182" s="10"/>
      <c r="S182" s="10"/>
      <c r="T182" s="10" t="s">
        <v>634</v>
      </c>
      <c r="U182" s="10" t="s">
        <v>635</v>
      </c>
      <c r="V182" s="10" t="s">
        <v>1296</v>
      </c>
      <c r="W182" s="11">
        <v>1</v>
      </c>
      <c r="X182" s="10" t="s">
        <v>1304</v>
      </c>
      <c r="Y182" s="13">
        <v>5626147256</v>
      </c>
      <c r="Z182" s="13">
        <v>31761044</v>
      </c>
      <c r="AA182"/>
      <c r="AB182"/>
      <c r="AC182"/>
      <c r="AE182" s="4" t="s">
        <v>442</v>
      </c>
      <c r="AF182" s="4" t="str">
        <f t="shared" si="9"/>
        <v>0210.01.12</v>
      </c>
      <c r="AG182" s="4" t="s">
        <v>98</v>
      </c>
      <c r="AH182" s="4" t="s">
        <v>442</v>
      </c>
      <c r="AI182" s="4" t="s">
        <v>7</v>
      </c>
      <c r="AJ182" s="4" t="s">
        <v>442</v>
      </c>
      <c r="AK182" s="4" t="s">
        <v>32</v>
      </c>
      <c r="AL182" s="4" t="s">
        <v>1785</v>
      </c>
      <c r="AM182" s="4" t="s">
        <v>296</v>
      </c>
      <c r="AN182" s="4" t="s">
        <v>442</v>
      </c>
      <c r="AO182" s="13">
        <v>242623147</v>
      </c>
      <c r="AP182" s="13">
        <v>11181922587</v>
      </c>
      <c r="AQ182" s="4" t="s">
        <v>478</v>
      </c>
    </row>
    <row r="183" spans="1:43" x14ac:dyDescent="0.25">
      <c r="A183" s="4" t="str">
        <f t="shared" si="10"/>
        <v>0204.01.11.2</v>
      </c>
      <c r="B183" s="4" t="str">
        <f t="shared" si="11"/>
        <v>0204.01.11</v>
      </c>
      <c r="C183" s="9" t="s">
        <v>629</v>
      </c>
      <c r="D183" s="10" t="s">
        <v>49</v>
      </c>
      <c r="E183" s="10" t="s">
        <v>50</v>
      </c>
      <c r="F183" s="10" t="s">
        <v>7</v>
      </c>
      <c r="G183" s="10" t="s">
        <v>51</v>
      </c>
      <c r="H183" s="10" t="s">
        <v>10</v>
      </c>
      <c r="I183" s="10" t="s">
        <v>1292</v>
      </c>
      <c r="J183" s="10">
        <v>3785</v>
      </c>
      <c r="K183" s="10" t="s">
        <v>1319</v>
      </c>
      <c r="L183" s="6">
        <f t="shared" si="12"/>
        <v>2</v>
      </c>
      <c r="M183" s="11">
        <v>350000</v>
      </c>
      <c r="N183" s="11">
        <v>20</v>
      </c>
      <c r="O183" s="12" t="s">
        <v>1320</v>
      </c>
      <c r="P183" s="10" t="s">
        <v>1321</v>
      </c>
      <c r="Q183" s="10"/>
      <c r="R183" s="10"/>
      <c r="S183" s="10"/>
      <c r="T183" s="10" t="s">
        <v>634</v>
      </c>
      <c r="U183" s="10" t="s">
        <v>635</v>
      </c>
      <c r="V183" s="10" t="s">
        <v>1296</v>
      </c>
      <c r="W183" s="11">
        <v>1</v>
      </c>
      <c r="X183" s="10" t="s">
        <v>1322</v>
      </c>
      <c r="Y183" s="13">
        <v>5626147256</v>
      </c>
      <c r="Z183" s="13">
        <v>31761044</v>
      </c>
      <c r="AA183"/>
      <c r="AB183"/>
      <c r="AC183"/>
      <c r="AE183" s="4" t="s">
        <v>443</v>
      </c>
      <c r="AF183" s="4" t="str">
        <f t="shared" si="9"/>
        <v>0210.01.13</v>
      </c>
      <c r="AG183" s="4" t="s">
        <v>98</v>
      </c>
      <c r="AH183" s="4" t="s">
        <v>442</v>
      </c>
      <c r="AI183" s="4" t="s">
        <v>7</v>
      </c>
      <c r="AJ183" s="4" t="s">
        <v>442</v>
      </c>
      <c r="AK183" s="4" t="s">
        <v>40</v>
      </c>
      <c r="AL183" s="4" t="s">
        <v>4554</v>
      </c>
      <c r="AM183" s="4" t="s">
        <v>298</v>
      </c>
      <c r="AN183" s="4" t="s">
        <v>443</v>
      </c>
      <c r="AO183" s="13">
        <v>352505578</v>
      </c>
      <c r="AP183" s="13">
        <v>352505578</v>
      </c>
      <c r="AQ183" s="4" t="s">
        <v>442</v>
      </c>
    </row>
    <row r="184" spans="1:43" x14ac:dyDescent="0.25">
      <c r="A184" s="4" t="str">
        <f t="shared" si="10"/>
        <v>0204.01.11.3</v>
      </c>
      <c r="B184" s="4" t="str">
        <f t="shared" si="11"/>
        <v>0204.01.11</v>
      </c>
      <c r="C184" s="5" t="s">
        <v>629</v>
      </c>
      <c r="D184" s="6" t="s">
        <v>49</v>
      </c>
      <c r="E184" s="6" t="s">
        <v>50</v>
      </c>
      <c r="F184" s="6" t="s">
        <v>7</v>
      </c>
      <c r="G184" s="6" t="s">
        <v>51</v>
      </c>
      <c r="H184" s="6" t="s">
        <v>10</v>
      </c>
      <c r="I184" s="6" t="s">
        <v>1292</v>
      </c>
      <c r="J184" s="6">
        <v>3786</v>
      </c>
      <c r="K184" s="6" t="s">
        <v>1330</v>
      </c>
      <c r="L184" s="6">
        <f t="shared" si="12"/>
        <v>3</v>
      </c>
      <c r="M184" s="7">
        <v>1200000</v>
      </c>
      <c r="N184" s="7">
        <v>90</v>
      </c>
      <c r="O184" s="8" t="s">
        <v>35</v>
      </c>
      <c r="P184" s="6" t="s">
        <v>1331</v>
      </c>
      <c r="Q184" s="6"/>
      <c r="R184" s="6"/>
      <c r="S184" s="6"/>
      <c r="T184" s="6" t="s">
        <v>634</v>
      </c>
      <c r="U184" s="6" t="s">
        <v>635</v>
      </c>
      <c r="V184" s="6" t="s">
        <v>1296</v>
      </c>
      <c r="W184" s="7">
        <v>1</v>
      </c>
      <c r="X184" s="6" t="s">
        <v>1332</v>
      </c>
      <c r="Y184" s="13">
        <v>5626147256</v>
      </c>
      <c r="Z184" s="13">
        <v>31761044</v>
      </c>
      <c r="AA184"/>
      <c r="AB184"/>
      <c r="AC184"/>
      <c r="AE184" s="4" t="s">
        <v>442</v>
      </c>
      <c r="AF184" s="4" t="str">
        <f t="shared" si="9"/>
        <v>0210.01.15</v>
      </c>
      <c r="AG184" s="4" t="s">
        <v>98</v>
      </c>
      <c r="AH184" s="4" t="s">
        <v>442</v>
      </c>
      <c r="AI184" s="4" t="s">
        <v>7</v>
      </c>
      <c r="AJ184" s="4" t="s">
        <v>442</v>
      </c>
      <c r="AK184" s="4" t="s">
        <v>31</v>
      </c>
      <c r="AL184" s="4" t="s">
        <v>1765</v>
      </c>
      <c r="AM184" s="4" t="s">
        <v>296</v>
      </c>
      <c r="AN184" s="4" t="s">
        <v>442</v>
      </c>
      <c r="AO184" s="13">
        <v>2200000</v>
      </c>
      <c r="AP184" s="13">
        <v>11181922587</v>
      </c>
      <c r="AQ184" s="4" t="s">
        <v>460</v>
      </c>
    </row>
    <row r="185" spans="1:43" x14ac:dyDescent="0.25">
      <c r="A185" s="4" t="str">
        <f t="shared" si="10"/>
        <v>0204.01.11.4</v>
      </c>
      <c r="B185" s="4" t="str">
        <f t="shared" si="11"/>
        <v>0204.01.11</v>
      </c>
      <c r="C185" s="9" t="s">
        <v>629</v>
      </c>
      <c r="D185" s="10" t="s">
        <v>49</v>
      </c>
      <c r="E185" s="10" t="s">
        <v>50</v>
      </c>
      <c r="F185" s="10" t="s">
        <v>7</v>
      </c>
      <c r="G185" s="10" t="s">
        <v>51</v>
      </c>
      <c r="H185" s="10" t="s">
        <v>10</v>
      </c>
      <c r="I185" s="10" t="s">
        <v>1292</v>
      </c>
      <c r="J185" s="10">
        <v>3787</v>
      </c>
      <c r="K185" s="10" t="s">
        <v>1333</v>
      </c>
      <c r="L185" s="6">
        <f t="shared" si="12"/>
        <v>4</v>
      </c>
      <c r="M185" s="11">
        <v>50000000</v>
      </c>
      <c r="N185" s="11">
        <v>20</v>
      </c>
      <c r="O185" s="12" t="s">
        <v>1334</v>
      </c>
      <c r="P185" s="10" t="s">
        <v>1295</v>
      </c>
      <c r="Q185" s="10"/>
      <c r="R185" s="10"/>
      <c r="S185" s="10"/>
      <c r="T185" s="10" t="s">
        <v>634</v>
      </c>
      <c r="U185" s="10" t="s">
        <v>635</v>
      </c>
      <c r="V185" s="10" t="s">
        <v>1296</v>
      </c>
      <c r="W185" s="11">
        <v>2</v>
      </c>
      <c r="X185" s="10" t="s">
        <v>1335</v>
      </c>
      <c r="Y185" s="13">
        <v>5626147256</v>
      </c>
      <c r="Z185" s="13">
        <v>31761044</v>
      </c>
      <c r="AA185"/>
      <c r="AB185"/>
      <c r="AC185"/>
      <c r="AE185" s="4" t="s">
        <v>442</v>
      </c>
      <c r="AF185" s="4" t="str">
        <f t="shared" si="9"/>
        <v>0210.01.16</v>
      </c>
      <c r="AG185" s="4" t="s">
        <v>98</v>
      </c>
      <c r="AH185" s="4" t="s">
        <v>442</v>
      </c>
      <c r="AI185" s="4" t="s">
        <v>7</v>
      </c>
      <c r="AJ185" s="4" t="s">
        <v>442</v>
      </c>
      <c r="AK185" s="4" t="s">
        <v>24</v>
      </c>
      <c r="AL185" s="4" t="s">
        <v>1749</v>
      </c>
      <c r="AM185" s="4" t="s">
        <v>296</v>
      </c>
      <c r="AN185" s="4" t="s">
        <v>442</v>
      </c>
      <c r="AO185" s="13">
        <v>27419976</v>
      </c>
      <c r="AP185" s="13">
        <v>11181922587</v>
      </c>
      <c r="AQ185" s="4" t="s">
        <v>383</v>
      </c>
    </row>
    <row r="186" spans="1:43" x14ac:dyDescent="0.25">
      <c r="A186" s="4" t="str">
        <f t="shared" si="10"/>
        <v>0204.01.11.5</v>
      </c>
      <c r="B186" s="4" t="str">
        <f t="shared" si="11"/>
        <v>0204.01.11</v>
      </c>
      <c r="C186" s="5" t="s">
        <v>629</v>
      </c>
      <c r="D186" s="6" t="s">
        <v>49</v>
      </c>
      <c r="E186" s="6" t="s">
        <v>50</v>
      </c>
      <c r="F186" s="6" t="s">
        <v>7</v>
      </c>
      <c r="G186" s="6" t="s">
        <v>51</v>
      </c>
      <c r="H186" s="6" t="s">
        <v>10</v>
      </c>
      <c r="I186" s="6" t="s">
        <v>1292</v>
      </c>
      <c r="J186" s="6">
        <v>3788</v>
      </c>
      <c r="K186" s="6" t="s">
        <v>1336</v>
      </c>
      <c r="L186" s="6">
        <f t="shared" si="12"/>
        <v>5</v>
      </c>
      <c r="M186" s="7">
        <v>5000000</v>
      </c>
      <c r="N186" s="7">
        <v>50</v>
      </c>
      <c r="O186" s="8" t="s">
        <v>136</v>
      </c>
      <c r="P186" s="6" t="s">
        <v>1295</v>
      </c>
      <c r="Q186" s="6"/>
      <c r="R186" s="6"/>
      <c r="S186" s="6"/>
      <c r="T186" s="6" t="s">
        <v>634</v>
      </c>
      <c r="U186" s="6" t="s">
        <v>635</v>
      </c>
      <c r="V186" s="6" t="s">
        <v>1296</v>
      </c>
      <c r="W186" s="7">
        <v>2</v>
      </c>
      <c r="X186" s="6" t="s">
        <v>1337</v>
      </c>
      <c r="Y186" s="13">
        <v>5626147256</v>
      </c>
      <c r="Z186" s="13">
        <v>31761044</v>
      </c>
      <c r="AA186"/>
      <c r="AB186"/>
      <c r="AC186"/>
      <c r="AE186" s="4" t="s">
        <v>442</v>
      </c>
      <c r="AF186" s="4" t="str">
        <f t="shared" si="9"/>
        <v>0210.01.17</v>
      </c>
      <c r="AG186" s="4" t="s">
        <v>98</v>
      </c>
      <c r="AH186" s="4" t="s">
        <v>442</v>
      </c>
      <c r="AI186" s="4" t="s">
        <v>7</v>
      </c>
      <c r="AJ186" s="4" t="s">
        <v>442</v>
      </c>
      <c r="AK186" s="4" t="s">
        <v>56</v>
      </c>
      <c r="AL186" s="4" t="s">
        <v>1754</v>
      </c>
      <c r="AM186" s="4" t="s">
        <v>296</v>
      </c>
      <c r="AN186" s="4" t="s">
        <v>442</v>
      </c>
      <c r="AO186" s="13">
        <v>20445604</v>
      </c>
      <c r="AP186" s="13">
        <v>11181922587</v>
      </c>
      <c r="AQ186" s="4" t="s">
        <v>439</v>
      </c>
    </row>
    <row r="187" spans="1:43" x14ac:dyDescent="0.25">
      <c r="A187" s="4" t="str">
        <f t="shared" si="10"/>
        <v>0204.01.11.6</v>
      </c>
      <c r="B187" s="4" t="str">
        <f t="shared" si="11"/>
        <v>0204.01.11</v>
      </c>
      <c r="C187" s="5" t="s">
        <v>629</v>
      </c>
      <c r="D187" s="6" t="s">
        <v>49</v>
      </c>
      <c r="E187" s="6" t="s">
        <v>50</v>
      </c>
      <c r="F187" s="6" t="s">
        <v>7</v>
      </c>
      <c r="G187" s="6" t="s">
        <v>51</v>
      </c>
      <c r="H187" s="6" t="s">
        <v>10</v>
      </c>
      <c r="I187" s="6" t="s">
        <v>1292</v>
      </c>
      <c r="J187" s="6">
        <v>3789</v>
      </c>
      <c r="K187" s="6" t="s">
        <v>1323</v>
      </c>
      <c r="L187" s="6">
        <f t="shared" si="12"/>
        <v>6</v>
      </c>
      <c r="M187" s="7">
        <v>40000000</v>
      </c>
      <c r="N187" s="7">
        <v>85</v>
      </c>
      <c r="O187" s="8" t="s">
        <v>1324</v>
      </c>
      <c r="P187" s="6" t="s">
        <v>1325</v>
      </c>
      <c r="Q187" s="6"/>
      <c r="R187" s="6"/>
      <c r="S187" s="6"/>
      <c r="T187" s="6" t="s">
        <v>634</v>
      </c>
      <c r="U187" s="6" t="s">
        <v>635</v>
      </c>
      <c r="V187" s="6" t="s">
        <v>1296</v>
      </c>
      <c r="W187" s="7">
        <v>2</v>
      </c>
      <c r="X187" s="6" t="s">
        <v>1326</v>
      </c>
      <c r="Y187" s="13">
        <v>5626147256</v>
      </c>
      <c r="Z187" s="13">
        <v>31761044</v>
      </c>
      <c r="AA187"/>
      <c r="AB187"/>
      <c r="AC187"/>
      <c r="AE187" s="4" t="s">
        <v>442</v>
      </c>
      <c r="AF187" s="4" t="str">
        <f t="shared" si="9"/>
        <v>0210.01.98</v>
      </c>
      <c r="AG187" s="4" t="s">
        <v>98</v>
      </c>
      <c r="AH187" s="4" t="s">
        <v>442</v>
      </c>
      <c r="AI187" s="4" t="s">
        <v>7</v>
      </c>
      <c r="AJ187" s="4" t="s">
        <v>442</v>
      </c>
      <c r="AK187" s="4" t="s">
        <v>27</v>
      </c>
      <c r="AL187" s="4" t="s">
        <v>542</v>
      </c>
      <c r="AM187" s="4" t="s">
        <v>296</v>
      </c>
      <c r="AN187" s="4" t="s">
        <v>442</v>
      </c>
      <c r="AO187" s="13">
        <v>16286138930</v>
      </c>
      <c r="AP187" s="13">
        <v>11181922587</v>
      </c>
      <c r="AQ187" s="4" t="s">
        <v>469</v>
      </c>
    </row>
    <row r="188" spans="1:43" x14ac:dyDescent="0.25">
      <c r="A188" s="4" t="str">
        <f t="shared" si="10"/>
        <v>0204.01.11.7</v>
      </c>
      <c r="B188" s="4" t="str">
        <f t="shared" si="11"/>
        <v>0204.01.11</v>
      </c>
      <c r="C188" s="9" t="s">
        <v>629</v>
      </c>
      <c r="D188" s="10" t="s">
        <v>49</v>
      </c>
      <c r="E188" s="10" t="s">
        <v>50</v>
      </c>
      <c r="F188" s="10" t="s">
        <v>7</v>
      </c>
      <c r="G188" s="10" t="s">
        <v>51</v>
      </c>
      <c r="H188" s="10" t="s">
        <v>10</v>
      </c>
      <c r="I188" s="10" t="s">
        <v>1292</v>
      </c>
      <c r="J188" s="10">
        <v>3790</v>
      </c>
      <c r="K188" s="10" t="s">
        <v>1327</v>
      </c>
      <c r="L188" s="6">
        <f t="shared" si="12"/>
        <v>7</v>
      </c>
      <c r="M188" s="11">
        <v>1500000</v>
      </c>
      <c r="N188" s="11">
        <v>15</v>
      </c>
      <c r="O188" s="12" t="s">
        <v>58</v>
      </c>
      <c r="P188" s="10" t="s">
        <v>1328</v>
      </c>
      <c r="Q188" s="10"/>
      <c r="R188" s="10"/>
      <c r="S188" s="10"/>
      <c r="T188" s="10" t="s">
        <v>634</v>
      </c>
      <c r="U188" s="10" t="s">
        <v>635</v>
      </c>
      <c r="V188" s="10" t="s">
        <v>1296</v>
      </c>
      <c r="W188" s="11">
        <v>2</v>
      </c>
      <c r="X188" s="10" t="s">
        <v>1329</v>
      </c>
      <c r="Y188" s="13">
        <v>5626147256</v>
      </c>
      <c r="Z188" s="13">
        <v>31761044</v>
      </c>
      <c r="AA188"/>
      <c r="AB188"/>
      <c r="AC188"/>
      <c r="AE188" s="4" t="s">
        <v>442</v>
      </c>
      <c r="AF188" s="4" t="str">
        <f t="shared" si="9"/>
        <v>0210.01.99</v>
      </c>
      <c r="AG188" s="4" t="s">
        <v>98</v>
      </c>
      <c r="AH188" s="4" t="s">
        <v>442</v>
      </c>
      <c r="AI188" s="4" t="s">
        <v>7</v>
      </c>
      <c r="AJ188" s="4" t="s">
        <v>442</v>
      </c>
      <c r="AK188" s="4" t="s">
        <v>104</v>
      </c>
      <c r="AL188" s="4" t="s">
        <v>4555</v>
      </c>
      <c r="AM188" s="4" t="s">
        <v>296</v>
      </c>
      <c r="AN188" s="4" t="s">
        <v>442</v>
      </c>
      <c r="AO188" s="13">
        <v>18989116561</v>
      </c>
      <c r="AP188" s="13">
        <v>11181922587</v>
      </c>
      <c r="AQ188" s="4" t="s">
        <v>429</v>
      </c>
    </row>
    <row r="189" spans="1:43" x14ac:dyDescent="0.25">
      <c r="A189" s="4" t="str">
        <f t="shared" si="10"/>
        <v>0204.01.11.8</v>
      </c>
      <c r="B189" s="4" t="str">
        <f t="shared" si="11"/>
        <v>0204.01.11</v>
      </c>
      <c r="C189" s="9" t="s">
        <v>629</v>
      </c>
      <c r="D189" s="10" t="s">
        <v>49</v>
      </c>
      <c r="E189" s="10" t="s">
        <v>50</v>
      </c>
      <c r="F189" s="10" t="s">
        <v>7</v>
      </c>
      <c r="G189" s="10" t="s">
        <v>51</v>
      </c>
      <c r="H189" s="10" t="s">
        <v>10</v>
      </c>
      <c r="I189" s="10" t="s">
        <v>1292</v>
      </c>
      <c r="J189" s="10">
        <v>3791</v>
      </c>
      <c r="K189" s="10" t="s">
        <v>1338</v>
      </c>
      <c r="L189" s="6">
        <f t="shared" si="12"/>
        <v>8</v>
      </c>
      <c r="M189" s="11">
        <v>6000000</v>
      </c>
      <c r="N189" s="11">
        <v>1</v>
      </c>
      <c r="O189" s="12" t="s">
        <v>1339</v>
      </c>
      <c r="P189" s="10" t="s">
        <v>1340</v>
      </c>
      <c r="Q189" s="10"/>
      <c r="R189" s="10"/>
      <c r="S189" s="10"/>
      <c r="T189" s="10" t="s">
        <v>634</v>
      </c>
      <c r="U189" s="10" t="s">
        <v>635</v>
      </c>
      <c r="V189" s="10" t="s">
        <v>1296</v>
      </c>
      <c r="W189" s="11">
        <v>1</v>
      </c>
      <c r="X189" s="10" t="s">
        <v>1341</v>
      </c>
      <c r="Y189" s="13">
        <v>5626147256</v>
      </c>
      <c r="Z189" s="13">
        <v>31761044</v>
      </c>
      <c r="AA189"/>
      <c r="AB189"/>
      <c r="AC189"/>
      <c r="AE189" s="4" t="s">
        <v>444</v>
      </c>
      <c r="AF189" s="4" t="str">
        <f t="shared" si="9"/>
        <v>0211.01.01</v>
      </c>
      <c r="AG189" s="4" t="s">
        <v>105</v>
      </c>
      <c r="AH189" s="4" t="s">
        <v>444</v>
      </c>
      <c r="AI189" s="4" t="s">
        <v>7</v>
      </c>
      <c r="AJ189" s="4" t="s">
        <v>444</v>
      </c>
      <c r="AK189" s="4" t="s">
        <v>7</v>
      </c>
      <c r="AL189" s="4" t="s">
        <v>595</v>
      </c>
      <c r="AM189" s="4" t="s">
        <v>296</v>
      </c>
      <c r="AN189" s="4" t="s">
        <v>444</v>
      </c>
      <c r="AO189" s="13">
        <v>49421513131</v>
      </c>
      <c r="AP189" s="13">
        <v>27250627035</v>
      </c>
      <c r="AQ189" s="4" t="s">
        <v>466</v>
      </c>
    </row>
    <row r="190" spans="1:43" x14ac:dyDescent="0.25">
      <c r="A190" s="4" t="str">
        <f t="shared" si="10"/>
        <v>0204.01.11.9</v>
      </c>
      <c r="B190" s="4" t="str">
        <f t="shared" si="11"/>
        <v>0204.01.11</v>
      </c>
      <c r="C190" s="5" t="s">
        <v>629</v>
      </c>
      <c r="D190" s="6" t="s">
        <v>49</v>
      </c>
      <c r="E190" s="6" t="s">
        <v>50</v>
      </c>
      <c r="F190" s="6" t="s">
        <v>7</v>
      </c>
      <c r="G190" s="6" t="s">
        <v>51</v>
      </c>
      <c r="H190" s="6" t="s">
        <v>10</v>
      </c>
      <c r="I190" s="6" t="s">
        <v>1292</v>
      </c>
      <c r="J190" s="6">
        <v>3792</v>
      </c>
      <c r="K190" s="6" t="s">
        <v>1342</v>
      </c>
      <c r="L190" s="6">
        <f t="shared" si="12"/>
        <v>9</v>
      </c>
      <c r="M190" s="7">
        <v>6000000</v>
      </c>
      <c r="N190" s="7">
        <v>1</v>
      </c>
      <c r="O190" s="8" t="s">
        <v>1339</v>
      </c>
      <c r="P190" s="6" t="s">
        <v>1343</v>
      </c>
      <c r="Q190" s="6"/>
      <c r="R190" s="6"/>
      <c r="S190" s="6"/>
      <c r="T190" s="6" t="s">
        <v>634</v>
      </c>
      <c r="U190" s="6" t="s">
        <v>635</v>
      </c>
      <c r="V190" s="6" t="s">
        <v>1296</v>
      </c>
      <c r="W190" s="7">
        <v>2</v>
      </c>
      <c r="X190" s="6" t="s">
        <v>1344</v>
      </c>
      <c r="Y190" s="13">
        <v>5626147256</v>
      </c>
      <c r="Z190" s="13">
        <v>31761044</v>
      </c>
      <c r="AA190"/>
      <c r="AB190"/>
      <c r="AC190"/>
      <c r="AE190" s="4" t="s">
        <v>444</v>
      </c>
      <c r="AF190" s="4" t="str">
        <f t="shared" si="9"/>
        <v>0211.01.11</v>
      </c>
      <c r="AG190" s="4" t="s">
        <v>105</v>
      </c>
      <c r="AH190" s="4" t="s">
        <v>444</v>
      </c>
      <c r="AI190" s="4" t="s">
        <v>7</v>
      </c>
      <c r="AJ190" s="4" t="s">
        <v>444</v>
      </c>
      <c r="AK190" s="4" t="s">
        <v>10</v>
      </c>
      <c r="AL190" s="4" t="s">
        <v>4556</v>
      </c>
      <c r="AM190" s="4" t="s">
        <v>296</v>
      </c>
      <c r="AN190" s="4" t="s">
        <v>444</v>
      </c>
      <c r="AO190" s="13">
        <v>5527807542</v>
      </c>
      <c r="AP190" s="13">
        <v>27250627035</v>
      </c>
      <c r="AQ190" s="4" t="s">
        <v>480</v>
      </c>
    </row>
    <row r="191" spans="1:43" x14ac:dyDescent="0.25">
      <c r="A191" s="4" t="str">
        <f t="shared" si="10"/>
        <v>0204.01.11.10</v>
      </c>
      <c r="B191" s="4" t="str">
        <f t="shared" si="11"/>
        <v>0204.01.11</v>
      </c>
      <c r="C191" s="9" t="s">
        <v>629</v>
      </c>
      <c r="D191" s="10" t="s">
        <v>49</v>
      </c>
      <c r="E191" s="10" t="s">
        <v>50</v>
      </c>
      <c r="F191" s="10" t="s">
        <v>7</v>
      </c>
      <c r="G191" s="10" t="s">
        <v>51</v>
      </c>
      <c r="H191" s="10" t="s">
        <v>10</v>
      </c>
      <c r="I191" s="10" t="s">
        <v>1292</v>
      </c>
      <c r="J191" s="10">
        <v>3793</v>
      </c>
      <c r="K191" s="10" t="s">
        <v>1293</v>
      </c>
      <c r="L191" s="6">
        <f t="shared" si="12"/>
        <v>10</v>
      </c>
      <c r="M191" s="11">
        <v>2500000</v>
      </c>
      <c r="N191" s="11">
        <v>15000</v>
      </c>
      <c r="O191" s="12" t="s">
        <v>1294</v>
      </c>
      <c r="P191" s="10" t="s">
        <v>1295</v>
      </c>
      <c r="Q191" s="10"/>
      <c r="R191" s="10"/>
      <c r="S191" s="10"/>
      <c r="T191" s="10" t="s">
        <v>634</v>
      </c>
      <c r="U191" s="10" t="s">
        <v>635</v>
      </c>
      <c r="V191" s="10" t="s">
        <v>1296</v>
      </c>
      <c r="W191" s="11">
        <v>2</v>
      </c>
      <c r="X191" s="10" t="s">
        <v>1297</v>
      </c>
      <c r="Y191" s="13">
        <v>5626147256</v>
      </c>
      <c r="Z191" s="13">
        <v>31761044</v>
      </c>
      <c r="AA191"/>
      <c r="AB191"/>
      <c r="AC191"/>
      <c r="AE191" s="4" t="s">
        <v>444</v>
      </c>
      <c r="AF191" s="4" t="str">
        <f t="shared" si="9"/>
        <v>0211.01.12</v>
      </c>
      <c r="AG191" s="4" t="s">
        <v>105</v>
      </c>
      <c r="AH191" s="4" t="s">
        <v>444</v>
      </c>
      <c r="AI191" s="4" t="s">
        <v>7</v>
      </c>
      <c r="AJ191" s="4" t="s">
        <v>444</v>
      </c>
      <c r="AK191" s="4" t="s">
        <v>32</v>
      </c>
      <c r="AL191" s="4" t="s">
        <v>4557</v>
      </c>
      <c r="AM191" s="4" t="s">
        <v>296</v>
      </c>
      <c r="AN191" s="4" t="s">
        <v>444</v>
      </c>
      <c r="AO191" s="13">
        <v>3478080001</v>
      </c>
      <c r="AP191" s="13">
        <v>27250627035</v>
      </c>
      <c r="AQ191" s="4" t="s">
        <v>417</v>
      </c>
    </row>
    <row r="192" spans="1:43" x14ac:dyDescent="0.25">
      <c r="A192" s="4" t="str">
        <f t="shared" si="10"/>
        <v>0204.01.11.11</v>
      </c>
      <c r="B192" s="4" t="str">
        <f t="shared" si="11"/>
        <v>0204.01.11</v>
      </c>
      <c r="C192" s="5" t="s">
        <v>629</v>
      </c>
      <c r="D192" s="6" t="s">
        <v>49</v>
      </c>
      <c r="E192" s="6" t="s">
        <v>50</v>
      </c>
      <c r="F192" s="6" t="s">
        <v>7</v>
      </c>
      <c r="G192" s="6" t="s">
        <v>51</v>
      </c>
      <c r="H192" s="6" t="s">
        <v>10</v>
      </c>
      <c r="I192" s="6" t="s">
        <v>1292</v>
      </c>
      <c r="J192" s="6">
        <v>3794</v>
      </c>
      <c r="K192" s="6" t="s">
        <v>1298</v>
      </c>
      <c r="L192" s="6">
        <f t="shared" si="12"/>
        <v>11</v>
      </c>
      <c r="M192" s="7">
        <v>8000000</v>
      </c>
      <c r="N192" s="7">
        <v>250000</v>
      </c>
      <c r="O192" s="8" t="s">
        <v>1299</v>
      </c>
      <c r="P192" s="6" t="s">
        <v>1295</v>
      </c>
      <c r="Q192" s="6"/>
      <c r="R192" s="6"/>
      <c r="S192" s="6"/>
      <c r="T192" s="6" t="s">
        <v>634</v>
      </c>
      <c r="U192" s="6" t="s">
        <v>635</v>
      </c>
      <c r="V192" s="6" t="s">
        <v>1296</v>
      </c>
      <c r="W192" s="7">
        <v>2</v>
      </c>
      <c r="X192" s="6" t="s">
        <v>1300</v>
      </c>
      <c r="Y192" s="13">
        <v>5626147256</v>
      </c>
      <c r="Z192" s="13">
        <v>31761044</v>
      </c>
      <c r="AA192"/>
      <c r="AB192"/>
      <c r="AC192"/>
      <c r="AE192" s="4" t="s">
        <v>444</v>
      </c>
      <c r="AF192" s="4" t="str">
        <f t="shared" si="9"/>
        <v>0211.01.13</v>
      </c>
      <c r="AG192" s="4" t="s">
        <v>105</v>
      </c>
      <c r="AH192" s="4" t="s">
        <v>444</v>
      </c>
      <c r="AI192" s="4" t="s">
        <v>7</v>
      </c>
      <c r="AJ192" s="4" t="s">
        <v>444</v>
      </c>
      <c r="AK192" s="4" t="s">
        <v>40</v>
      </c>
      <c r="AL192" s="4" t="s">
        <v>4558</v>
      </c>
      <c r="AM192" s="4" t="s">
        <v>296</v>
      </c>
      <c r="AN192" s="4" t="s">
        <v>444</v>
      </c>
      <c r="AO192" s="13">
        <v>144720000</v>
      </c>
      <c r="AP192" s="13">
        <v>27250627035</v>
      </c>
      <c r="AQ192" s="4" t="s">
        <v>499</v>
      </c>
    </row>
    <row r="193" spans="1:43" x14ac:dyDescent="0.25">
      <c r="A193" s="4" t="str">
        <f t="shared" si="10"/>
        <v>0204.01.12.1</v>
      </c>
      <c r="B193" s="4" t="str">
        <f t="shared" si="11"/>
        <v>0204.01.12</v>
      </c>
      <c r="C193" s="5" t="s">
        <v>629</v>
      </c>
      <c r="D193" s="6" t="s">
        <v>49</v>
      </c>
      <c r="E193" s="6" t="s">
        <v>50</v>
      </c>
      <c r="F193" s="6" t="s">
        <v>7</v>
      </c>
      <c r="G193" s="6" t="s">
        <v>51</v>
      </c>
      <c r="H193" s="6" t="s">
        <v>32</v>
      </c>
      <c r="I193" s="6" t="s">
        <v>1305</v>
      </c>
      <c r="J193" s="6">
        <v>3300</v>
      </c>
      <c r="K193" s="6" t="s">
        <v>1372</v>
      </c>
      <c r="L193" s="6">
        <f t="shared" si="12"/>
        <v>1</v>
      </c>
      <c r="M193" s="7">
        <v>318007212</v>
      </c>
      <c r="N193" s="7">
        <v>615000</v>
      </c>
      <c r="O193" s="8" t="s">
        <v>1373</v>
      </c>
      <c r="P193" s="6" t="s">
        <v>1307</v>
      </c>
      <c r="Q193" s="6"/>
      <c r="R193" s="6"/>
      <c r="S193" s="6"/>
      <c r="T193" s="6" t="s">
        <v>634</v>
      </c>
      <c r="U193" s="6" t="s">
        <v>635</v>
      </c>
      <c r="V193" s="6" t="s">
        <v>1308</v>
      </c>
      <c r="W193" s="7">
        <v>1</v>
      </c>
      <c r="X193" s="6" t="s">
        <v>1374</v>
      </c>
      <c r="Y193" s="13">
        <v>643761267</v>
      </c>
      <c r="Z193" s="13">
        <v>643761267</v>
      </c>
      <c r="AA193"/>
      <c r="AB193"/>
      <c r="AC193"/>
      <c r="AE193" s="4" t="s">
        <v>444</v>
      </c>
      <c r="AF193" s="4" t="str">
        <f t="shared" si="9"/>
        <v>0211.01.14</v>
      </c>
      <c r="AG193" s="4" t="s">
        <v>105</v>
      </c>
      <c r="AH193" s="4" t="s">
        <v>444</v>
      </c>
      <c r="AI193" s="4" t="s">
        <v>7</v>
      </c>
      <c r="AJ193" s="4" t="s">
        <v>444</v>
      </c>
      <c r="AK193" s="4" t="s">
        <v>41</v>
      </c>
      <c r="AL193" s="4" t="s">
        <v>4559</v>
      </c>
      <c r="AM193" s="4" t="s">
        <v>296</v>
      </c>
      <c r="AN193" s="4" t="s">
        <v>444</v>
      </c>
      <c r="AO193" s="13">
        <v>125000000</v>
      </c>
      <c r="AP193" s="13">
        <v>27250627035</v>
      </c>
      <c r="AQ193" s="4" t="s">
        <v>449</v>
      </c>
    </row>
    <row r="194" spans="1:43" x14ac:dyDescent="0.25">
      <c r="A194" s="4" t="str">
        <f t="shared" si="10"/>
        <v>0204.01.12.2</v>
      </c>
      <c r="B194" s="4" t="str">
        <f t="shared" si="11"/>
        <v>0204.01.12</v>
      </c>
      <c r="C194" s="9" t="s">
        <v>629</v>
      </c>
      <c r="D194" s="10" t="s">
        <v>49</v>
      </c>
      <c r="E194" s="10" t="s">
        <v>50</v>
      </c>
      <c r="F194" s="10" t="s">
        <v>7</v>
      </c>
      <c r="G194" s="10" t="s">
        <v>51</v>
      </c>
      <c r="H194" s="10" t="s">
        <v>32</v>
      </c>
      <c r="I194" s="10" t="s">
        <v>1305</v>
      </c>
      <c r="J194" s="10">
        <v>3301</v>
      </c>
      <c r="K194" s="10" t="s">
        <v>1310</v>
      </c>
      <c r="L194" s="6">
        <f t="shared" si="12"/>
        <v>2</v>
      </c>
      <c r="M194" s="11">
        <v>13475381.359999999</v>
      </c>
      <c r="N194" s="11">
        <v>58835</v>
      </c>
      <c r="O194" s="12" t="s">
        <v>1311</v>
      </c>
      <c r="P194" s="10" t="s">
        <v>1307</v>
      </c>
      <c r="Q194" s="10"/>
      <c r="R194" s="10"/>
      <c r="S194" s="10"/>
      <c r="T194" s="10" t="s">
        <v>634</v>
      </c>
      <c r="U194" s="10" t="s">
        <v>635</v>
      </c>
      <c r="V194" s="10" t="s">
        <v>1308</v>
      </c>
      <c r="W194" s="11">
        <v>1</v>
      </c>
      <c r="X194" s="10" t="s">
        <v>1312</v>
      </c>
      <c r="Y194" s="13">
        <v>643761267</v>
      </c>
      <c r="Z194" s="13">
        <v>643761267</v>
      </c>
      <c r="AA194"/>
      <c r="AB194"/>
      <c r="AC194"/>
      <c r="AE194" s="4" t="s">
        <v>444</v>
      </c>
      <c r="AF194" s="4" t="str">
        <f t="shared" si="9"/>
        <v>0211.01.15</v>
      </c>
      <c r="AG194" s="4" t="s">
        <v>105</v>
      </c>
      <c r="AH194" s="4" t="s">
        <v>444</v>
      </c>
      <c r="AI194" s="4" t="s">
        <v>7</v>
      </c>
      <c r="AJ194" s="4" t="s">
        <v>444</v>
      </c>
      <c r="AK194" s="4" t="s">
        <v>31</v>
      </c>
      <c r="AL194" s="4" t="s">
        <v>4560</v>
      </c>
      <c r="AM194" s="4" t="s">
        <v>296</v>
      </c>
      <c r="AN194" s="4" t="s">
        <v>444</v>
      </c>
      <c r="AO194" s="13">
        <v>2861000000</v>
      </c>
      <c r="AP194" s="13">
        <v>27250627035</v>
      </c>
      <c r="AQ194" s="4" t="s">
        <v>369</v>
      </c>
    </row>
    <row r="195" spans="1:43" x14ac:dyDescent="0.25">
      <c r="A195" s="4" t="str">
        <f t="shared" si="10"/>
        <v>0204.01.12.3</v>
      </c>
      <c r="B195" s="4" t="str">
        <f t="shared" si="11"/>
        <v>0204.01.12</v>
      </c>
      <c r="C195" s="9" t="s">
        <v>629</v>
      </c>
      <c r="D195" s="10" t="s">
        <v>49</v>
      </c>
      <c r="E195" s="10" t="s">
        <v>50</v>
      </c>
      <c r="F195" s="10" t="s">
        <v>7</v>
      </c>
      <c r="G195" s="10" t="s">
        <v>51</v>
      </c>
      <c r="H195" s="10" t="s">
        <v>32</v>
      </c>
      <c r="I195" s="10" t="s">
        <v>1305</v>
      </c>
      <c r="J195" s="10">
        <v>3302</v>
      </c>
      <c r="K195" s="10" t="s">
        <v>1349</v>
      </c>
      <c r="L195" s="6">
        <f t="shared" si="12"/>
        <v>3</v>
      </c>
      <c r="M195" s="11">
        <v>7700217.9199999999</v>
      </c>
      <c r="N195" s="11">
        <v>5875</v>
      </c>
      <c r="O195" s="12" t="s">
        <v>1350</v>
      </c>
      <c r="P195" s="10" t="s">
        <v>1307</v>
      </c>
      <c r="Q195" s="10"/>
      <c r="R195" s="10"/>
      <c r="S195" s="10"/>
      <c r="T195" s="10" t="s">
        <v>634</v>
      </c>
      <c r="U195" s="10" t="s">
        <v>635</v>
      </c>
      <c r="V195" s="10" t="s">
        <v>1308</v>
      </c>
      <c r="W195" s="11">
        <v>1</v>
      </c>
      <c r="X195" s="10" t="s">
        <v>1351</v>
      </c>
      <c r="Y195" s="13">
        <v>643761267</v>
      </c>
      <c r="Z195" s="13">
        <v>643761267</v>
      </c>
      <c r="AA195"/>
      <c r="AB195"/>
      <c r="AC195"/>
      <c r="AE195" s="4" t="s">
        <v>444</v>
      </c>
      <c r="AF195" s="4" t="str">
        <f t="shared" ref="AF195:AF258" si="13">AG195&amp;"."&amp;AI195&amp;"."&amp;AK195</f>
        <v>0211.01.18</v>
      </c>
      <c r="AG195" s="4" t="s">
        <v>105</v>
      </c>
      <c r="AH195" s="4" t="s">
        <v>444</v>
      </c>
      <c r="AI195" s="4" t="s">
        <v>7</v>
      </c>
      <c r="AJ195" s="4" t="s">
        <v>444</v>
      </c>
      <c r="AK195" s="4" t="s">
        <v>22</v>
      </c>
      <c r="AL195" s="4" t="s">
        <v>4561</v>
      </c>
      <c r="AM195" s="4" t="s">
        <v>296</v>
      </c>
      <c r="AN195" s="4" t="s">
        <v>444</v>
      </c>
      <c r="AO195" s="13">
        <v>35000000</v>
      </c>
      <c r="AP195" s="13">
        <v>27250627035</v>
      </c>
      <c r="AQ195" s="4" t="s">
        <v>461</v>
      </c>
    </row>
    <row r="196" spans="1:43" x14ac:dyDescent="0.25">
      <c r="A196" s="4" t="str">
        <f t="shared" ref="A196:A259" si="14">D196&amp;"."&amp;F196&amp;"."&amp;H196&amp;"."&amp;L196</f>
        <v>0204.01.12.4</v>
      </c>
      <c r="B196" s="4" t="str">
        <f t="shared" ref="B196:B259" si="15">D196&amp;"."&amp;F196&amp;"."&amp;H196</f>
        <v>0204.01.12</v>
      </c>
      <c r="C196" s="5" t="s">
        <v>629</v>
      </c>
      <c r="D196" s="6" t="s">
        <v>49</v>
      </c>
      <c r="E196" s="6" t="s">
        <v>50</v>
      </c>
      <c r="F196" s="6" t="s">
        <v>7</v>
      </c>
      <c r="G196" s="6" t="s">
        <v>51</v>
      </c>
      <c r="H196" s="6" t="s">
        <v>32</v>
      </c>
      <c r="I196" s="6" t="s">
        <v>1305</v>
      </c>
      <c r="J196" s="6">
        <v>3304</v>
      </c>
      <c r="K196" s="6" t="s">
        <v>1306</v>
      </c>
      <c r="L196" s="6">
        <f t="shared" si="12"/>
        <v>4</v>
      </c>
      <c r="M196" s="7">
        <v>15400435.84</v>
      </c>
      <c r="N196" s="7">
        <v>1750</v>
      </c>
      <c r="O196" s="8" t="s">
        <v>207</v>
      </c>
      <c r="P196" s="6" t="s">
        <v>1307</v>
      </c>
      <c r="Q196" s="6"/>
      <c r="R196" s="6"/>
      <c r="S196" s="6"/>
      <c r="T196" s="6" t="s">
        <v>634</v>
      </c>
      <c r="U196" s="6" t="s">
        <v>635</v>
      </c>
      <c r="V196" s="6" t="s">
        <v>1308</v>
      </c>
      <c r="W196" s="7">
        <v>1</v>
      </c>
      <c r="X196" s="6" t="s">
        <v>1309</v>
      </c>
      <c r="Y196" s="13">
        <v>643761267</v>
      </c>
      <c r="Z196" s="13">
        <v>643761267</v>
      </c>
      <c r="AA196"/>
      <c r="AB196"/>
      <c r="AC196"/>
      <c r="AE196" s="4" t="s">
        <v>444</v>
      </c>
      <c r="AF196" s="4" t="str">
        <f t="shared" si="13"/>
        <v>0211.01.20</v>
      </c>
      <c r="AG196" s="4" t="s">
        <v>105</v>
      </c>
      <c r="AH196" s="4" t="s">
        <v>444</v>
      </c>
      <c r="AI196" s="4" t="s">
        <v>7</v>
      </c>
      <c r="AJ196" s="4" t="s">
        <v>444</v>
      </c>
      <c r="AK196" s="4" t="s">
        <v>18</v>
      </c>
      <c r="AL196" s="4" t="s">
        <v>4562</v>
      </c>
      <c r="AM196" s="4" t="s">
        <v>296</v>
      </c>
      <c r="AN196" s="4" t="s">
        <v>444</v>
      </c>
      <c r="AO196" s="13">
        <v>274000000</v>
      </c>
      <c r="AP196" s="13">
        <v>27250627035</v>
      </c>
      <c r="AQ196" s="4" t="s">
        <v>457</v>
      </c>
    </row>
    <row r="197" spans="1:43" x14ac:dyDescent="0.25">
      <c r="A197" s="4" t="str">
        <f t="shared" si="14"/>
        <v>0204.01.12.5</v>
      </c>
      <c r="B197" s="4" t="str">
        <f t="shared" si="15"/>
        <v>0204.01.12</v>
      </c>
      <c r="C197" s="5" t="s">
        <v>629</v>
      </c>
      <c r="D197" s="6" t="s">
        <v>49</v>
      </c>
      <c r="E197" s="6" t="s">
        <v>50</v>
      </c>
      <c r="F197" s="6" t="s">
        <v>7</v>
      </c>
      <c r="G197" s="6" t="s">
        <v>51</v>
      </c>
      <c r="H197" s="6" t="s">
        <v>32</v>
      </c>
      <c r="I197" s="6" t="s">
        <v>1305</v>
      </c>
      <c r="J197" s="6">
        <v>3305</v>
      </c>
      <c r="K197" s="6" t="s">
        <v>1347</v>
      </c>
      <c r="L197" s="6">
        <f t="shared" ref="L197:L260" si="16">IF(I197=I196,L196+1,1)</f>
        <v>5</v>
      </c>
      <c r="M197" s="7">
        <v>23100653.760000002</v>
      </c>
      <c r="N197" s="7">
        <v>2300</v>
      </c>
      <c r="O197" s="8" t="s">
        <v>207</v>
      </c>
      <c r="P197" s="6" t="s">
        <v>1307</v>
      </c>
      <c r="Q197" s="6"/>
      <c r="R197" s="6"/>
      <c r="S197" s="6"/>
      <c r="T197" s="6" t="s">
        <v>634</v>
      </c>
      <c r="U197" s="6" t="s">
        <v>635</v>
      </c>
      <c r="V197" s="6" t="s">
        <v>1308</v>
      </c>
      <c r="W197" s="7">
        <v>1</v>
      </c>
      <c r="X197" s="6" t="s">
        <v>1348</v>
      </c>
      <c r="Y197" s="13">
        <v>643761267</v>
      </c>
      <c r="Z197" s="13">
        <v>643761267</v>
      </c>
      <c r="AA197"/>
      <c r="AB197"/>
      <c r="AC197"/>
      <c r="AE197" s="4" t="s">
        <v>444</v>
      </c>
      <c r="AF197" s="4" t="str">
        <f t="shared" si="13"/>
        <v>0211.01.23</v>
      </c>
      <c r="AG197" s="4" t="s">
        <v>105</v>
      </c>
      <c r="AH197" s="4" t="s">
        <v>444</v>
      </c>
      <c r="AI197" s="4" t="s">
        <v>7</v>
      </c>
      <c r="AJ197" s="4" t="s">
        <v>444</v>
      </c>
      <c r="AK197" s="4" t="s">
        <v>362</v>
      </c>
      <c r="AL197" s="4" t="s">
        <v>4563</v>
      </c>
      <c r="AM197" s="4" t="s">
        <v>296</v>
      </c>
      <c r="AN197" s="4" t="s">
        <v>444</v>
      </c>
      <c r="AO197" s="13">
        <v>40000000</v>
      </c>
      <c r="AP197" s="13">
        <v>27250627035</v>
      </c>
      <c r="AQ197" s="4" t="s">
        <v>365</v>
      </c>
    </row>
    <row r="198" spans="1:43" x14ac:dyDescent="0.25">
      <c r="A198" s="4" t="str">
        <f t="shared" si="14"/>
        <v>0204.01.12.6</v>
      </c>
      <c r="B198" s="4" t="str">
        <f t="shared" si="15"/>
        <v>0204.01.12</v>
      </c>
      <c r="C198" s="9" t="s">
        <v>629</v>
      </c>
      <c r="D198" s="10" t="s">
        <v>49</v>
      </c>
      <c r="E198" s="10" t="s">
        <v>50</v>
      </c>
      <c r="F198" s="10" t="s">
        <v>7</v>
      </c>
      <c r="G198" s="10" t="s">
        <v>51</v>
      </c>
      <c r="H198" s="10" t="s">
        <v>32</v>
      </c>
      <c r="I198" s="10" t="s">
        <v>1305</v>
      </c>
      <c r="J198" s="10">
        <v>4427</v>
      </c>
      <c r="K198" s="10" t="s">
        <v>1345</v>
      </c>
      <c r="L198" s="6">
        <f t="shared" si="16"/>
        <v>6</v>
      </c>
      <c r="M198" s="11">
        <v>17325490.32</v>
      </c>
      <c r="N198" s="11">
        <v>16895</v>
      </c>
      <c r="O198" s="12" t="s">
        <v>136</v>
      </c>
      <c r="P198" s="10" t="s">
        <v>1307</v>
      </c>
      <c r="Q198" s="10"/>
      <c r="R198" s="10"/>
      <c r="S198" s="10"/>
      <c r="T198" s="10" t="s">
        <v>634</v>
      </c>
      <c r="U198" s="10" t="s">
        <v>635</v>
      </c>
      <c r="V198" s="10" t="s">
        <v>1308</v>
      </c>
      <c r="W198" s="11">
        <v>1</v>
      </c>
      <c r="X198" s="10" t="s">
        <v>1346</v>
      </c>
      <c r="Y198" s="13">
        <v>643761267</v>
      </c>
      <c r="Z198" s="13">
        <v>643761267</v>
      </c>
      <c r="AA198"/>
      <c r="AB198"/>
      <c r="AC198"/>
      <c r="AE198" s="4" t="s">
        <v>444</v>
      </c>
      <c r="AF198" s="4" t="str">
        <f t="shared" si="13"/>
        <v>0211.01.24</v>
      </c>
      <c r="AG198" s="4" t="s">
        <v>105</v>
      </c>
      <c r="AH198" s="4" t="s">
        <v>444</v>
      </c>
      <c r="AI198" s="4" t="s">
        <v>7</v>
      </c>
      <c r="AJ198" s="4" t="s">
        <v>444</v>
      </c>
      <c r="AK198" s="4" t="s">
        <v>363</v>
      </c>
      <c r="AL198" s="4" t="s">
        <v>1861</v>
      </c>
      <c r="AM198" s="4" t="s">
        <v>296</v>
      </c>
      <c r="AN198" s="4" t="s">
        <v>444</v>
      </c>
      <c r="AO198" s="13">
        <v>1799397092</v>
      </c>
      <c r="AP198" s="13">
        <v>27250627035</v>
      </c>
      <c r="AQ198" s="4" t="s">
        <v>444</v>
      </c>
    </row>
    <row r="199" spans="1:43" x14ac:dyDescent="0.25">
      <c r="A199" s="4" t="str">
        <f t="shared" si="14"/>
        <v>0204.01.13.1</v>
      </c>
      <c r="B199" s="4" t="str">
        <f t="shared" si="15"/>
        <v>0204.01.13</v>
      </c>
      <c r="C199" s="5" t="s">
        <v>629</v>
      </c>
      <c r="D199" s="6" t="s">
        <v>49</v>
      </c>
      <c r="E199" s="6" t="s">
        <v>50</v>
      </c>
      <c r="F199" s="6" t="s">
        <v>7</v>
      </c>
      <c r="G199" s="6" t="s">
        <v>51</v>
      </c>
      <c r="H199" s="6" t="s">
        <v>40</v>
      </c>
      <c r="I199" s="6" t="s">
        <v>1313</v>
      </c>
      <c r="J199" s="6">
        <v>3306</v>
      </c>
      <c r="K199" s="6" t="s">
        <v>1360</v>
      </c>
      <c r="L199" s="6">
        <f t="shared" si="16"/>
        <v>1</v>
      </c>
      <c r="M199" s="7">
        <v>9880000</v>
      </c>
      <c r="N199" s="7">
        <v>70</v>
      </c>
      <c r="O199" s="8" t="s">
        <v>1353</v>
      </c>
      <c r="P199" s="6" t="s">
        <v>1361</v>
      </c>
      <c r="Q199" s="6"/>
      <c r="R199" s="6"/>
      <c r="S199" s="6"/>
      <c r="T199" s="6" t="s">
        <v>634</v>
      </c>
      <c r="U199" s="6" t="s">
        <v>635</v>
      </c>
      <c r="V199" s="6" t="s">
        <v>1317</v>
      </c>
      <c r="W199" s="7">
        <v>2</v>
      </c>
      <c r="X199" s="6" t="s">
        <v>1362</v>
      </c>
      <c r="Y199" s="13">
        <v>125213683</v>
      </c>
      <c r="Z199" s="13">
        <v>125213683</v>
      </c>
      <c r="AA199"/>
      <c r="AB199"/>
      <c r="AC199"/>
      <c r="AE199" s="4" t="s">
        <v>4564</v>
      </c>
      <c r="AF199" s="4" t="str">
        <f t="shared" si="13"/>
        <v>0211.01.24</v>
      </c>
      <c r="AG199" s="4" t="s">
        <v>105</v>
      </c>
      <c r="AH199" s="4" t="s">
        <v>444</v>
      </c>
      <c r="AI199" s="4" t="s">
        <v>7</v>
      </c>
      <c r="AJ199" s="4" t="s">
        <v>444</v>
      </c>
      <c r="AK199" s="4" t="s">
        <v>363</v>
      </c>
      <c r="AL199" s="4" t="s">
        <v>1861</v>
      </c>
      <c r="AM199" s="4" t="s">
        <v>377</v>
      </c>
      <c r="AN199" s="4" t="s">
        <v>4564</v>
      </c>
      <c r="AO199" s="13">
        <v>1799397092</v>
      </c>
      <c r="AP199" s="13">
        <v>47742790</v>
      </c>
      <c r="AQ199" s="4" t="s">
        <v>414</v>
      </c>
    </row>
    <row r="200" spans="1:43" x14ac:dyDescent="0.25">
      <c r="A200" s="4" t="str">
        <f t="shared" si="14"/>
        <v>0204.01.13.2</v>
      </c>
      <c r="B200" s="4" t="str">
        <f t="shared" si="15"/>
        <v>0204.01.13</v>
      </c>
      <c r="C200" s="9" t="s">
        <v>629</v>
      </c>
      <c r="D200" s="10" t="s">
        <v>49</v>
      </c>
      <c r="E200" s="10" t="s">
        <v>50</v>
      </c>
      <c r="F200" s="10" t="s">
        <v>7</v>
      </c>
      <c r="G200" s="10" t="s">
        <v>51</v>
      </c>
      <c r="H200" s="10" t="s">
        <v>40</v>
      </c>
      <c r="I200" s="10" t="s">
        <v>1313</v>
      </c>
      <c r="J200" s="10">
        <v>3307</v>
      </c>
      <c r="K200" s="10" t="s">
        <v>1363</v>
      </c>
      <c r="L200" s="6">
        <f t="shared" si="16"/>
        <v>2</v>
      </c>
      <c r="M200" s="11">
        <v>22602165</v>
      </c>
      <c r="N200" s="11">
        <v>500</v>
      </c>
      <c r="O200" s="12" t="s">
        <v>1364</v>
      </c>
      <c r="P200" s="10" t="s">
        <v>1361</v>
      </c>
      <c r="Q200" s="10"/>
      <c r="R200" s="10"/>
      <c r="S200" s="10"/>
      <c r="T200" s="10" t="s">
        <v>634</v>
      </c>
      <c r="U200" s="10" t="s">
        <v>635</v>
      </c>
      <c r="V200" s="10" t="s">
        <v>1317</v>
      </c>
      <c r="W200" s="11">
        <v>2</v>
      </c>
      <c r="X200" s="10" t="s">
        <v>1365</v>
      </c>
      <c r="Y200" s="13">
        <v>125213683</v>
      </c>
      <c r="Z200" s="13">
        <v>125213683</v>
      </c>
      <c r="AA200"/>
      <c r="AB200"/>
      <c r="AC200"/>
      <c r="AE200" s="4" t="s">
        <v>444</v>
      </c>
      <c r="AF200" s="4" t="str">
        <f t="shared" si="13"/>
        <v>0211.01.25</v>
      </c>
      <c r="AG200" s="4" t="s">
        <v>105</v>
      </c>
      <c r="AH200" s="4" t="s">
        <v>444</v>
      </c>
      <c r="AI200" s="4" t="s">
        <v>7</v>
      </c>
      <c r="AJ200" s="4" t="s">
        <v>444</v>
      </c>
      <c r="AK200" s="4" t="s">
        <v>164</v>
      </c>
      <c r="AL200" s="4" t="s">
        <v>4565</v>
      </c>
      <c r="AM200" s="4" t="s">
        <v>296</v>
      </c>
      <c r="AN200" s="4" t="s">
        <v>444</v>
      </c>
      <c r="AO200" s="13">
        <v>245000000</v>
      </c>
      <c r="AP200" s="13">
        <v>27250627035</v>
      </c>
      <c r="AQ200" s="4" t="s">
        <v>431</v>
      </c>
    </row>
    <row r="201" spans="1:43" x14ac:dyDescent="0.25">
      <c r="A201" s="4" t="str">
        <f t="shared" si="14"/>
        <v>0204.01.13.3</v>
      </c>
      <c r="B201" s="4" t="str">
        <f t="shared" si="15"/>
        <v>0204.01.13</v>
      </c>
      <c r="C201" s="5" t="s">
        <v>629</v>
      </c>
      <c r="D201" s="6" t="s">
        <v>49</v>
      </c>
      <c r="E201" s="6" t="s">
        <v>50</v>
      </c>
      <c r="F201" s="6" t="s">
        <v>7</v>
      </c>
      <c r="G201" s="6" t="s">
        <v>51</v>
      </c>
      <c r="H201" s="6" t="s">
        <v>40</v>
      </c>
      <c r="I201" s="6" t="s">
        <v>1313</v>
      </c>
      <c r="J201" s="6">
        <v>3308</v>
      </c>
      <c r="K201" s="6" t="s">
        <v>1366</v>
      </c>
      <c r="L201" s="6">
        <f t="shared" si="16"/>
        <v>3</v>
      </c>
      <c r="M201" s="7">
        <v>2106000</v>
      </c>
      <c r="N201" s="7">
        <v>2</v>
      </c>
      <c r="O201" s="8" t="s">
        <v>1367</v>
      </c>
      <c r="P201" s="6" t="s">
        <v>1354</v>
      </c>
      <c r="Q201" s="6"/>
      <c r="R201" s="6"/>
      <c r="S201" s="6"/>
      <c r="T201" s="6" t="s">
        <v>634</v>
      </c>
      <c r="U201" s="6" t="s">
        <v>635</v>
      </c>
      <c r="V201" s="6" t="s">
        <v>1317</v>
      </c>
      <c r="W201" s="7">
        <v>2</v>
      </c>
      <c r="X201" s="6" t="s">
        <v>1368</v>
      </c>
      <c r="Y201" s="13">
        <v>125213683</v>
      </c>
      <c r="Z201" s="13">
        <v>125213683</v>
      </c>
      <c r="AA201"/>
      <c r="AB201"/>
      <c r="AC201"/>
      <c r="AE201" s="4" t="s">
        <v>444</v>
      </c>
      <c r="AF201" s="4" t="str">
        <f t="shared" si="13"/>
        <v>0211.01.28</v>
      </c>
      <c r="AG201" s="4" t="s">
        <v>105</v>
      </c>
      <c r="AH201" s="4" t="s">
        <v>444</v>
      </c>
      <c r="AI201" s="4" t="s">
        <v>7</v>
      </c>
      <c r="AJ201" s="4" t="s">
        <v>444</v>
      </c>
      <c r="AK201" s="4" t="s">
        <v>364</v>
      </c>
      <c r="AL201" s="4" t="s">
        <v>4566</v>
      </c>
      <c r="AM201" s="4" t="s">
        <v>296</v>
      </c>
      <c r="AN201" s="4" t="s">
        <v>444</v>
      </c>
      <c r="AO201" s="13">
        <v>181131474</v>
      </c>
      <c r="AP201" s="13">
        <v>27250627035</v>
      </c>
      <c r="AQ201" s="4" t="s">
        <v>441</v>
      </c>
    </row>
    <row r="202" spans="1:43" x14ac:dyDescent="0.25">
      <c r="A202" s="4" t="str">
        <f t="shared" si="14"/>
        <v>0204.01.13.4</v>
      </c>
      <c r="B202" s="4" t="str">
        <f t="shared" si="15"/>
        <v>0204.01.13</v>
      </c>
      <c r="C202" s="5" t="s">
        <v>629</v>
      </c>
      <c r="D202" s="6" t="s">
        <v>49</v>
      </c>
      <c r="E202" s="6" t="s">
        <v>50</v>
      </c>
      <c r="F202" s="6" t="s">
        <v>7</v>
      </c>
      <c r="G202" s="6" t="s">
        <v>51</v>
      </c>
      <c r="H202" s="6" t="s">
        <v>40</v>
      </c>
      <c r="I202" s="6" t="s">
        <v>1313</v>
      </c>
      <c r="J202" s="6">
        <v>3309</v>
      </c>
      <c r="K202" s="6" t="s">
        <v>1352</v>
      </c>
      <c r="L202" s="6">
        <f t="shared" si="16"/>
        <v>4</v>
      </c>
      <c r="M202" s="7">
        <v>8052875</v>
      </c>
      <c r="N202" s="7">
        <v>240</v>
      </c>
      <c r="O202" s="8" t="s">
        <v>1353</v>
      </c>
      <c r="P202" s="6" t="s">
        <v>1354</v>
      </c>
      <c r="Q202" s="6"/>
      <c r="R202" s="6"/>
      <c r="S202" s="6"/>
      <c r="T202" s="6" t="s">
        <v>634</v>
      </c>
      <c r="U202" s="6" t="s">
        <v>635</v>
      </c>
      <c r="V202" s="6" t="s">
        <v>1317</v>
      </c>
      <c r="W202" s="7">
        <v>2</v>
      </c>
      <c r="X202" s="6" t="s">
        <v>1355</v>
      </c>
      <c r="Y202" s="13">
        <v>125213683</v>
      </c>
      <c r="Z202" s="13">
        <v>125213683</v>
      </c>
      <c r="AA202"/>
      <c r="AB202"/>
      <c r="AC202"/>
      <c r="AE202" s="4" t="s">
        <v>448</v>
      </c>
      <c r="AF202" s="4" t="str">
        <f t="shared" si="13"/>
        <v>0211.01.29</v>
      </c>
      <c r="AG202" s="4" t="s">
        <v>105</v>
      </c>
      <c r="AH202" s="4" t="s">
        <v>444</v>
      </c>
      <c r="AI202" s="4" t="s">
        <v>7</v>
      </c>
      <c r="AJ202" s="4" t="s">
        <v>444</v>
      </c>
      <c r="AK202" s="4" t="s">
        <v>108</v>
      </c>
      <c r="AL202" s="4" t="s">
        <v>4567</v>
      </c>
      <c r="AM202" s="4" t="s">
        <v>309</v>
      </c>
      <c r="AN202" s="4" t="s">
        <v>448</v>
      </c>
      <c r="AO202" s="13">
        <v>283131466</v>
      </c>
      <c r="AP202" s="13">
        <v>283131466</v>
      </c>
      <c r="AQ202" s="4" t="s">
        <v>451</v>
      </c>
    </row>
    <row r="203" spans="1:43" x14ac:dyDescent="0.25">
      <c r="A203" s="4" t="str">
        <f t="shared" si="14"/>
        <v>0204.01.13.5</v>
      </c>
      <c r="B203" s="4" t="str">
        <f t="shared" si="15"/>
        <v>0204.01.13</v>
      </c>
      <c r="C203" s="9" t="s">
        <v>629</v>
      </c>
      <c r="D203" s="10" t="s">
        <v>49</v>
      </c>
      <c r="E203" s="10" t="s">
        <v>50</v>
      </c>
      <c r="F203" s="10" t="s">
        <v>7</v>
      </c>
      <c r="G203" s="10" t="s">
        <v>51</v>
      </c>
      <c r="H203" s="10" t="s">
        <v>40</v>
      </c>
      <c r="I203" s="10" t="s">
        <v>1313</v>
      </c>
      <c r="J203" s="10">
        <v>3310</v>
      </c>
      <c r="K203" s="10" t="s">
        <v>1356</v>
      </c>
      <c r="L203" s="6">
        <f t="shared" si="16"/>
        <v>5</v>
      </c>
      <c r="M203" s="11">
        <v>9775000</v>
      </c>
      <c r="N203" s="11">
        <v>300</v>
      </c>
      <c r="O203" s="12" t="s">
        <v>1357</v>
      </c>
      <c r="P203" s="10" t="s">
        <v>1358</v>
      </c>
      <c r="Q203" s="10"/>
      <c r="R203" s="10"/>
      <c r="S203" s="10"/>
      <c r="T203" s="10" t="s">
        <v>634</v>
      </c>
      <c r="U203" s="10" t="s">
        <v>635</v>
      </c>
      <c r="V203" s="10" t="s">
        <v>1317</v>
      </c>
      <c r="W203" s="11">
        <v>2</v>
      </c>
      <c r="X203" s="10" t="s">
        <v>1359</v>
      </c>
      <c r="Y203" s="13">
        <v>125213683</v>
      </c>
      <c r="Z203" s="13">
        <v>125213683</v>
      </c>
      <c r="AA203"/>
      <c r="AB203"/>
      <c r="AC203"/>
      <c r="AE203" s="4" t="s">
        <v>447</v>
      </c>
      <c r="AF203" s="4" t="str">
        <f t="shared" si="13"/>
        <v>0211.01.30</v>
      </c>
      <c r="AG203" s="4" t="s">
        <v>105</v>
      </c>
      <c r="AH203" s="4" t="s">
        <v>444</v>
      </c>
      <c r="AI203" s="4" t="s">
        <v>7</v>
      </c>
      <c r="AJ203" s="4" t="s">
        <v>444</v>
      </c>
      <c r="AK203" s="4" t="s">
        <v>111</v>
      </c>
      <c r="AL203" s="4" t="s">
        <v>4568</v>
      </c>
      <c r="AM203" s="4" t="s">
        <v>307</v>
      </c>
      <c r="AN203" s="4" t="s">
        <v>447</v>
      </c>
      <c r="AO203" s="13">
        <v>5739366272</v>
      </c>
      <c r="AP203" s="13">
        <v>1763944959</v>
      </c>
      <c r="AQ203" s="4" t="s">
        <v>536</v>
      </c>
    </row>
    <row r="204" spans="1:43" x14ac:dyDescent="0.25">
      <c r="A204" s="4" t="str">
        <f t="shared" si="14"/>
        <v>0204.01.13.6</v>
      </c>
      <c r="B204" s="4" t="str">
        <f t="shared" si="15"/>
        <v>0204.01.13</v>
      </c>
      <c r="C204" s="9" t="s">
        <v>629</v>
      </c>
      <c r="D204" s="10" t="s">
        <v>49</v>
      </c>
      <c r="E204" s="10" t="s">
        <v>50</v>
      </c>
      <c r="F204" s="10" t="s">
        <v>7</v>
      </c>
      <c r="G204" s="10" t="s">
        <v>51</v>
      </c>
      <c r="H204" s="10" t="s">
        <v>40</v>
      </c>
      <c r="I204" s="10" t="s">
        <v>1313</v>
      </c>
      <c r="J204" s="10">
        <v>3407</v>
      </c>
      <c r="K204" s="10" t="s">
        <v>1369</v>
      </c>
      <c r="L204" s="6">
        <f t="shared" si="16"/>
        <v>6</v>
      </c>
      <c r="M204" s="11">
        <v>2704000</v>
      </c>
      <c r="N204" s="11">
        <v>2</v>
      </c>
      <c r="O204" s="12" t="s">
        <v>1370</v>
      </c>
      <c r="P204" s="10" t="s">
        <v>1316</v>
      </c>
      <c r="Q204" s="10"/>
      <c r="R204" s="10"/>
      <c r="S204" s="10"/>
      <c r="T204" s="10" t="s">
        <v>634</v>
      </c>
      <c r="U204" s="10" t="s">
        <v>635</v>
      </c>
      <c r="V204" s="10" t="s">
        <v>1317</v>
      </c>
      <c r="W204" s="11">
        <v>2</v>
      </c>
      <c r="X204" s="10" t="s">
        <v>1371</v>
      </c>
      <c r="Y204" s="13">
        <v>125213683</v>
      </c>
      <c r="Z204" s="13">
        <v>125213683</v>
      </c>
      <c r="AA204"/>
      <c r="AB204"/>
      <c r="AC204"/>
      <c r="AE204" s="4" t="s">
        <v>446</v>
      </c>
      <c r="AF204" s="4" t="str">
        <f t="shared" si="13"/>
        <v>0211.01.30</v>
      </c>
      <c r="AG204" s="4" t="s">
        <v>105</v>
      </c>
      <c r="AH204" s="4" t="s">
        <v>444</v>
      </c>
      <c r="AI204" s="4" t="s">
        <v>7</v>
      </c>
      <c r="AJ204" s="4" t="s">
        <v>444</v>
      </c>
      <c r="AK204" s="4" t="s">
        <v>111</v>
      </c>
      <c r="AL204" s="4" t="s">
        <v>4568</v>
      </c>
      <c r="AM204" s="4" t="s">
        <v>346</v>
      </c>
      <c r="AN204" s="4" t="s">
        <v>446</v>
      </c>
      <c r="AO204" s="13">
        <v>5739366272</v>
      </c>
      <c r="AP204" s="13">
        <v>3899187168</v>
      </c>
      <c r="AQ204" s="4" t="s">
        <v>382</v>
      </c>
    </row>
    <row r="205" spans="1:43" x14ac:dyDescent="0.25">
      <c r="A205" s="4" t="str">
        <f t="shared" si="14"/>
        <v>0204.01.13.7</v>
      </c>
      <c r="B205" s="4" t="str">
        <f t="shared" si="15"/>
        <v>0204.01.13</v>
      </c>
      <c r="C205" s="5" t="s">
        <v>629</v>
      </c>
      <c r="D205" s="6" t="s">
        <v>49</v>
      </c>
      <c r="E205" s="6" t="s">
        <v>50</v>
      </c>
      <c r="F205" s="6" t="s">
        <v>7</v>
      </c>
      <c r="G205" s="6" t="s">
        <v>51</v>
      </c>
      <c r="H205" s="6" t="s">
        <v>40</v>
      </c>
      <c r="I205" s="6" t="s">
        <v>1313</v>
      </c>
      <c r="J205" s="6">
        <v>4766</v>
      </c>
      <c r="K205" s="6" t="s">
        <v>1314</v>
      </c>
      <c r="L205" s="6">
        <f t="shared" si="16"/>
        <v>7</v>
      </c>
      <c r="M205" s="7">
        <v>8532000</v>
      </c>
      <c r="N205" s="7">
        <v>5000</v>
      </c>
      <c r="O205" s="8" t="s">
        <v>1315</v>
      </c>
      <c r="P205" s="6" t="s">
        <v>1316</v>
      </c>
      <c r="Q205" s="6"/>
      <c r="R205" s="6"/>
      <c r="S205" s="6"/>
      <c r="T205" s="6" t="s">
        <v>634</v>
      </c>
      <c r="U205" s="6" t="s">
        <v>635</v>
      </c>
      <c r="V205" s="6" t="s">
        <v>1317</v>
      </c>
      <c r="W205" s="7">
        <v>2</v>
      </c>
      <c r="X205" s="6" t="s">
        <v>1318</v>
      </c>
      <c r="Y205" s="13">
        <v>125213683</v>
      </c>
      <c r="Z205" s="13">
        <v>125213683</v>
      </c>
      <c r="AA205"/>
      <c r="AB205"/>
      <c r="AC205"/>
      <c r="AE205" s="4" t="s">
        <v>4569</v>
      </c>
      <c r="AF205" s="4" t="str">
        <f t="shared" si="13"/>
        <v>0211.01.30</v>
      </c>
      <c r="AG205" s="4" t="s">
        <v>105</v>
      </c>
      <c r="AH205" s="4" t="s">
        <v>444</v>
      </c>
      <c r="AI205" s="4" t="s">
        <v>7</v>
      </c>
      <c r="AJ205" s="4" t="s">
        <v>444</v>
      </c>
      <c r="AK205" s="4" t="s">
        <v>111</v>
      </c>
      <c r="AL205" s="4" t="s">
        <v>4568</v>
      </c>
      <c r="AM205" s="4" t="s">
        <v>311</v>
      </c>
      <c r="AN205" s="4" t="s">
        <v>4569</v>
      </c>
      <c r="AO205" s="13">
        <v>5739366272</v>
      </c>
      <c r="AP205" s="13">
        <v>76234145</v>
      </c>
      <c r="AQ205" s="4" t="s">
        <v>4525</v>
      </c>
    </row>
    <row r="206" spans="1:43" x14ac:dyDescent="0.25">
      <c r="A206" s="4" t="str">
        <f t="shared" si="14"/>
        <v>0205.01.14.1</v>
      </c>
      <c r="B206" s="4" t="str">
        <f t="shared" si="15"/>
        <v>0205.01.14</v>
      </c>
      <c r="C206" s="9" t="s">
        <v>629</v>
      </c>
      <c r="D206" s="10" t="s">
        <v>52</v>
      </c>
      <c r="E206" s="10" t="s">
        <v>53</v>
      </c>
      <c r="F206" s="10" t="s">
        <v>7</v>
      </c>
      <c r="G206" s="10" t="s">
        <v>54</v>
      </c>
      <c r="H206" s="10" t="s">
        <v>41</v>
      </c>
      <c r="I206" s="10" t="s">
        <v>1412</v>
      </c>
      <c r="J206" s="10">
        <v>3123</v>
      </c>
      <c r="K206" s="10" t="s">
        <v>1503</v>
      </c>
      <c r="L206" s="6">
        <f t="shared" si="16"/>
        <v>1</v>
      </c>
      <c r="M206" s="11">
        <v>1683708</v>
      </c>
      <c r="N206" s="11">
        <v>600</v>
      </c>
      <c r="O206" s="12" t="s">
        <v>1504</v>
      </c>
      <c r="P206" s="10" t="s">
        <v>1505</v>
      </c>
      <c r="Q206" s="10"/>
      <c r="R206" s="10"/>
      <c r="S206" s="10"/>
      <c r="T206" s="10" t="s">
        <v>634</v>
      </c>
      <c r="U206" s="10" t="s">
        <v>635</v>
      </c>
      <c r="V206" s="10" t="s">
        <v>1416</v>
      </c>
      <c r="W206" s="11">
        <v>3</v>
      </c>
      <c r="X206" s="10" t="s">
        <v>1506</v>
      </c>
      <c r="Y206" s="13">
        <v>356660726</v>
      </c>
      <c r="Z206" s="13">
        <v>356660726</v>
      </c>
      <c r="AA206"/>
      <c r="AB206"/>
      <c r="AC206"/>
      <c r="AE206" s="4" t="s">
        <v>445</v>
      </c>
      <c r="AF206" s="4" t="str">
        <f t="shared" si="13"/>
        <v>0211.01.31</v>
      </c>
      <c r="AG206" s="4" t="s">
        <v>105</v>
      </c>
      <c r="AH206" s="4" t="s">
        <v>444</v>
      </c>
      <c r="AI206" s="4" t="s">
        <v>7</v>
      </c>
      <c r="AJ206" s="4" t="s">
        <v>444</v>
      </c>
      <c r="AK206" s="4" t="s">
        <v>112</v>
      </c>
      <c r="AL206" s="4" t="s">
        <v>1877</v>
      </c>
      <c r="AM206" s="4" t="s">
        <v>298</v>
      </c>
      <c r="AN206" s="4" t="s">
        <v>445</v>
      </c>
      <c r="AO206" s="13">
        <v>139000277</v>
      </c>
      <c r="AP206" s="13">
        <v>139000277</v>
      </c>
      <c r="AQ206" s="4" t="s">
        <v>320</v>
      </c>
    </row>
    <row r="207" spans="1:43" x14ac:dyDescent="0.25">
      <c r="A207" s="4" t="str">
        <f t="shared" si="14"/>
        <v>0205.01.14.2</v>
      </c>
      <c r="B207" s="4" t="str">
        <f t="shared" si="15"/>
        <v>0205.01.14</v>
      </c>
      <c r="C207" s="5" t="s">
        <v>629</v>
      </c>
      <c r="D207" s="6" t="s">
        <v>52</v>
      </c>
      <c r="E207" s="6" t="s">
        <v>53</v>
      </c>
      <c r="F207" s="6" t="s">
        <v>7</v>
      </c>
      <c r="G207" s="6" t="s">
        <v>54</v>
      </c>
      <c r="H207" s="6" t="s">
        <v>41</v>
      </c>
      <c r="I207" s="6" t="s">
        <v>1412</v>
      </c>
      <c r="J207" s="6">
        <v>3124</v>
      </c>
      <c r="K207" s="6" t="s">
        <v>1447</v>
      </c>
      <c r="L207" s="6">
        <f t="shared" si="16"/>
        <v>2</v>
      </c>
      <c r="M207" s="7">
        <v>3877510</v>
      </c>
      <c r="N207" s="7">
        <v>8</v>
      </c>
      <c r="O207" s="8" t="s">
        <v>1448</v>
      </c>
      <c r="P207" s="6" t="s">
        <v>1415</v>
      </c>
      <c r="Q207" s="6"/>
      <c r="R207" s="6"/>
      <c r="S207" s="6"/>
      <c r="T207" s="6" t="s">
        <v>634</v>
      </c>
      <c r="U207" s="6" t="s">
        <v>635</v>
      </c>
      <c r="V207" s="6" t="s">
        <v>1416</v>
      </c>
      <c r="W207" s="7">
        <v>3</v>
      </c>
      <c r="X207" s="6" t="s">
        <v>1449</v>
      </c>
      <c r="Y207" s="13">
        <v>356660726</v>
      </c>
      <c r="Z207" s="13">
        <v>356660726</v>
      </c>
      <c r="AA207"/>
      <c r="AB207"/>
      <c r="AC207"/>
      <c r="AE207" s="4" t="s">
        <v>444</v>
      </c>
      <c r="AF207" s="4" t="str">
        <f t="shared" si="13"/>
        <v>0211.01.33</v>
      </c>
      <c r="AG207" s="4" t="s">
        <v>105</v>
      </c>
      <c r="AH207" s="4" t="s">
        <v>444</v>
      </c>
      <c r="AI207" s="4" t="s">
        <v>7</v>
      </c>
      <c r="AJ207" s="4" t="s">
        <v>444</v>
      </c>
      <c r="AK207" s="4" t="s">
        <v>4570</v>
      </c>
      <c r="AL207" s="4" t="s">
        <v>4571</v>
      </c>
      <c r="AM207" s="4" t="s">
        <v>296</v>
      </c>
      <c r="AN207" s="4" t="s">
        <v>444</v>
      </c>
      <c r="AO207" s="13">
        <v>525999999</v>
      </c>
      <c r="AP207" s="13">
        <v>27250627035</v>
      </c>
      <c r="AQ207" s="4" t="s">
        <v>356</v>
      </c>
    </row>
    <row r="208" spans="1:43" x14ac:dyDescent="0.25">
      <c r="A208" s="4" t="str">
        <f t="shared" si="14"/>
        <v>0205.01.14.3</v>
      </c>
      <c r="B208" s="4" t="str">
        <f t="shared" si="15"/>
        <v>0205.01.14</v>
      </c>
      <c r="C208" s="9" t="s">
        <v>629</v>
      </c>
      <c r="D208" s="10" t="s">
        <v>52</v>
      </c>
      <c r="E208" s="10" t="s">
        <v>53</v>
      </c>
      <c r="F208" s="10" t="s">
        <v>7</v>
      </c>
      <c r="G208" s="10" t="s">
        <v>54</v>
      </c>
      <c r="H208" s="10" t="s">
        <v>41</v>
      </c>
      <c r="I208" s="10" t="s">
        <v>1412</v>
      </c>
      <c r="J208" s="10">
        <v>3125</v>
      </c>
      <c r="K208" s="10" t="s">
        <v>1430</v>
      </c>
      <c r="L208" s="6">
        <f t="shared" si="16"/>
        <v>3</v>
      </c>
      <c r="M208" s="11">
        <v>8909917.4399999995</v>
      </c>
      <c r="N208" s="11">
        <v>10</v>
      </c>
      <c r="O208" s="12" t="s">
        <v>1431</v>
      </c>
      <c r="P208" s="10" t="s">
        <v>1432</v>
      </c>
      <c r="Q208" s="10"/>
      <c r="R208" s="10"/>
      <c r="S208" s="10"/>
      <c r="T208" s="10" t="s">
        <v>634</v>
      </c>
      <c r="U208" s="10" t="s">
        <v>635</v>
      </c>
      <c r="V208" s="10" t="s">
        <v>1416</v>
      </c>
      <c r="W208" s="11">
        <v>3</v>
      </c>
      <c r="X208" s="10" t="s">
        <v>1433</v>
      </c>
      <c r="Y208" s="13">
        <v>356660726</v>
      </c>
      <c r="Z208" s="13">
        <v>356660726</v>
      </c>
      <c r="AA208"/>
      <c r="AB208"/>
      <c r="AC208"/>
      <c r="AE208" s="4" t="s">
        <v>444</v>
      </c>
      <c r="AF208" s="4" t="str">
        <f t="shared" si="13"/>
        <v>0211.01.98</v>
      </c>
      <c r="AG208" s="4" t="s">
        <v>105</v>
      </c>
      <c r="AH208" s="4" t="s">
        <v>444</v>
      </c>
      <c r="AI208" s="4" t="s">
        <v>7</v>
      </c>
      <c r="AJ208" s="4" t="s">
        <v>444</v>
      </c>
      <c r="AK208" s="4" t="s">
        <v>27</v>
      </c>
      <c r="AL208" s="4" t="s">
        <v>542</v>
      </c>
      <c r="AM208" s="4" t="s">
        <v>296</v>
      </c>
      <c r="AN208" s="4" t="s">
        <v>444</v>
      </c>
      <c r="AO208" s="13">
        <v>16286138930</v>
      </c>
      <c r="AP208" s="13">
        <v>27250627035</v>
      </c>
      <c r="AQ208" s="4" t="s">
        <v>359</v>
      </c>
    </row>
    <row r="209" spans="1:43" x14ac:dyDescent="0.25">
      <c r="A209" s="4" t="str">
        <f t="shared" si="14"/>
        <v>0205.01.14.4</v>
      </c>
      <c r="B209" s="4" t="str">
        <f t="shared" si="15"/>
        <v>0205.01.14</v>
      </c>
      <c r="C209" s="9" t="s">
        <v>629</v>
      </c>
      <c r="D209" s="10" t="s">
        <v>52</v>
      </c>
      <c r="E209" s="10" t="s">
        <v>53</v>
      </c>
      <c r="F209" s="10" t="s">
        <v>7</v>
      </c>
      <c r="G209" s="10" t="s">
        <v>54</v>
      </c>
      <c r="H209" s="10" t="s">
        <v>41</v>
      </c>
      <c r="I209" s="10" t="s">
        <v>1412</v>
      </c>
      <c r="J209" s="10">
        <v>3126</v>
      </c>
      <c r="K209" s="10" t="s">
        <v>1450</v>
      </c>
      <c r="L209" s="6">
        <f t="shared" si="16"/>
        <v>4</v>
      </c>
      <c r="M209" s="11">
        <v>11849265.800000001</v>
      </c>
      <c r="N209" s="11">
        <v>8500</v>
      </c>
      <c r="O209" s="12" t="s">
        <v>1451</v>
      </c>
      <c r="P209" s="10" t="s">
        <v>1452</v>
      </c>
      <c r="Q209" s="10"/>
      <c r="R209" s="10"/>
      <c r="S209" s="10"/>
      <c r="T209" s="10" t="s">
        <v>634</v>
      </c>
      <c r="U209" s="10" t="s">
        <v>635</v>
      </c>
      <c r="V209" s="10" t="s">
        <v>1416</v>
      </c>
      <c r="W209" s="11">
        <v>3</v>
      </c>
      <c r="X209" s="10" t="s">
        <v>1453</v>
      </c>
      <c r="Y209" s="13">
        <v>356660726</v>
      </c>
      <c r="Z209" s="13">
        <v>356660726</v>
      </c>
      <c r="AA209"/>
      <c r="AB209"/>
      <c r="AC209"/>
      <c r="AE209" s="4" t="s">
        <v>444</v>
      </c>
      <c r="AF209" s="4" t="str">
        <f t="shared" si="13"/>
        <v>0211.01.99</v>
      </c>
      <c r="AG209" s="4" t="s">
        <v>105</v>
      </c>
      <c r="AH209" s="4" t="s">
        <v>444</v>
      </c>
      <c r="AI209" s="4" t="s">
        <v>7</v>
      </c>
      <c r="AJ209" s="4" t="s">
        <v>444</v>
      </c>
      <c r="AK209" s="4" t="s">
        <v>104</v>
      </c>
      <c r="AL209" s="4" t="s">
        <v>4552</v>
      </c>
      <c r="AM209" s="4" t="s">
        <v>296</v>
      </c>
      <c r="AN209" s="4" t="s">
        <v>444</v>
      </c>
      <c r="AO209" s="13">
        <v>3622082232</v>
      </c>
      <c r="AP209" s="13">
        <v>27250627035</v>
      </c>
      <c r="AQ209" s="4" t="s">
        <v>4553</v>
      </c>
    </row>
    <row r="210" spans="1:43" x14ac:dyDescent="0.25">
      <c r="A210" s="4" t="str">
        <f t="shared" si="14"/>
        <v>0205.01.14.5</v>
      </c>
      <c r="B210" s="4" t="str">
        <f t="shared" si="15"/>
        <v>0205.01.14</v>
      </c>
      <c r="C210" s="5" t="s">
        <v>629</v>
      </c>
      <c r="D210" s="6" t="s">
        <v>52</v>
      </c>
      <c r="E210" s="6" t="s">
        <v>53</v>
      </c>
      <c r="F210" s="6" t="s">
        <v>7</v>
      </c>
      <c r="G210" s="6" t="s">
        <v>54</v>
      </c>
      <c r="H210" s="6" t="s">
        <v>41</v>
      </c>
      <c r="I210" s="6" t="s">
        <v>1412</v>
      </c>
      <c r="J210" s="6">
        <v>3127</v>
      </c>
      <c r="K210" s="6" t="s">
        <v>1472</v>
      </c>
      <c r="L210" s="6">
        <f t="shared" si="16"/>
        <v>5</v>
      </c>
      <c r="M210" s="7">
        <v>12172176.23</v>
      </c>
      <c r="N210" s="7">
        <v>40000</v>
      </c>
      <c r="O210" s="8" t="s">
        <v>1473</v>
      </c>
      <c r="P210" s="6" t="s">
        <v>1474</v>
      </c>
      <c r="Q210" s="6"/>
      <c r="R210" s="6"/>
      <c r="S210" s="6"/>
      <c r="T210" s="6" t="s">
        <v>634</v>
      </c>
      <c r="U210" s="6" t="s">
        <v>635</v>
      </c>
      <c r="V210" s="6" t="s">
        <v>1416</v>
      </c>
      <c r="W210" s="7">
        <v>3</v>
      </c>
      <c r="X210" s="6" t="s">
        <v>1475</v>
      </c>
      <c r="Y210" s="13">
        <v>356660726</v>
      </c>
      <c r="Z210" s="13">
        <v>356660726</v>
      </c>
      <c r="AA210"/>
      <c r="AB210"/>
      <c r="AC210"/>
      <c r="AE210" s="4" t="s">
        <v>449</v>
      </c>
      <c r="AF210" s="4" t="str">
        <f t="shared" si="13"/>
        <v>0212.01.01</v>
      </c>
      <c r="AG210" s="4" t="s">
        <v>113</v>
      </c>
      <c r="AH210" s="4" t="s">
        <v>449</v>
      </c>
      <c r="AI210" s="4" t="s">
        <v>7</v>
      </c>
      <c r="AJ210" s="4" t="s">
        <v>449</v>
      </c>
      <c r="AK210" s="4" t="s">
        <v>7</v>
      </c>
      <c r="AL210" s="4" t="s">
        <v>595</v>
      </c>
      <c r="AM210" s="4" t="s">
        <v>296</v>
      </c>
      <c r="AN210" s="4" t="s">
        <v>449</v>
      </c>
      <c r="AO210" s="13">
        <v>49421513131</v>
      </c>
      <c r="AP210" s="13">
        <v>4345054864</v>
      </c>
      <c r="AQ210" s="4" t="s">
        <v>447</v>
      </c>
    </row>
    <row r="211" spans="1:43" x14ac:dyDescent="0.25">
      <c r="A211" s="4" t="str">
        <f t="shared" si="14"/>
        <v>0205.01.14.6</v>
      </c>
      <c r="B211" s="4" t="str">
        <f t="shared" si="15"/>
        <v>0205.01.14</v>
      </c>
      <c r="C211" s="5" t="s">
        <v>629</v>
      </c>
      <c r="D211" s="6" t="s">
        <v>52</v>
      </c>
      <c r="E211" s="6" t="s">
        <v>53</v>
      </c>
      <c r="F211" s="6" t="s">
        <v>7</v>
      </c>
      <c r="G211" s="6" t="s">
        <v>54</v>
      </c>
      <c r="H211" s="6" t="s">
        <v>41</v>
      </c>
      <c r="I211" s="6" t="s">
        <v>1412</v>
      </c>
      <c r="J211" s="6">
        <v>3128</v>
      </c>
      <c r="K211" s="6" t="s">
        <v>1434</v>
      </c>
      <c r="L211" s="6">
        <f t="shared" si="16"/>
        <v>6</v>
      </c>
      <c r="M211" s="7">
        <v>9305896.5399999991</v>
      </c>
      <c r="N211" s="7">
        <v>9000</v>
      </c>
      <c r="O211" s="8" t="s">
        <v>975</v>
      </c>
      <c r="P211" s="6" t="s">
        <v>1435</v>
      </c>
      <c r="Q211" s="6"/>
      <c r="R211" s="6"/>
      <c r="S211" s="6"/>
      <c r="T211" s="6" t="s">
        <v>634</v>
      </c>
      <c r="U211" s="6" t="s">
        <v>635</v>
      </c>
      <c r="V211" s="6" t="s">
        <v>1416</v>
      </c>
      <c r="W211" s="7">
        <v>3</v>
      </c>
      <c r="X211" s="6" t="s">
        <v>1436</v>
      </c>
      <c r="Y211" s="13">
        <v>356660726</v>
      </c>
      <c r="Z211" s="13">
        <v>356660726</v>
      </c>
      <c r="AA211"/>
      <c r="AB211"/>
      <c r="AC211"/>
      <c r="AE211" s="4" t="s">
        <v>449</v>
      </c>
      <c r="AF211" s="4" t="str">
        <f t="shared" si="13"/>
        <v>0212.01.11</v>
      </c>
      <c r="AG211" s="4" t="s">
        <v>113</v>
      </c>
      <c r="AH211" s="4" t="s">
        <v>449</v>
      </c>
      <c r="AI211" s="4" t="s">
        <v>7</v>
      </c>
      <c r="AJ211" s="4" t="s">
        <v>449</v>
      </c>
      <c r="AK211" s="4" t="s">
        <v>10</v>
      </c>
      <c r="AL211" s="4" t="s">
        <v>4572</v>
      </c>
      <c r="AM211" s="4" t="s">
        <v>296</v>
      </c>
      <c r="AN211" s="4" t="s">
        <v>449</v>
      </c>
      <c r="AO211" s="13">
        <v>23796921</v>
      </c>
      <c r="AP211" s="13">
        <v>4345054864</v>
      </c>
      <c r="AQ211" s="4" t="s">
        <v>4564</v>
      </c>
    </row>
    <row r="212" spans="1:43" x14ac:dyDescent="0.25">
      <c r="A212" s="4" t="str">
        <f t="shared" si="14"/>
        <v>0205.01.14.7</v>
      </c>
      <c r="B212" s="4" t="str">
        <f t="shared" si="15"/>
        <v>0205.01.14</v>
      </c>
      <c r="C212" s="5" t="s">
        <v>629</v>
      </c>
      <c r="D212" s="6" t="s">
        <v>52</v>
      </c>
      <c r="E212" s="6" t="s">
        <v>53</v>
      </c>
      <c r="F212" s="6" t="s">
        <v>7</v>
      </c>
      <c r="G212" s="6" t="s">
        <v>54</v>
      </c>
      <c r="H212" s="6" t="s">
        <v>41</v>
      </c>
      <c r="I212" s="6" t="s">
        <v>1412</v>
      </c>
      <c r="J212" s="6">
        <v>3129</v>
      </c>
      <c r="K212" s="6" t="s">
        <v>1454</v>
      </c>
      <c r="L212" s="6">
        <f t="shared" si="16"/>
        <v>7</v>
      </c>
      <c r="M212" s="7">
        <v>17868474.379999999</v>
      </c>
      <c r="N212" s="7">
        <v>4</v>
      </c>
      <c r="O212" s="8" t="s">
        <v>1455</v>
      </c>
      <c r="P212" s="6" t="s">
        <v>1415</v>
      </c>
      <c r="Q212" s="6"/>
      <c r="R212" s="6"/>
      <c r="S212" s="6"/>
      <c r="T212" s="6" t="s">
        <v>634</v>
      </c>
      <c r="U212" s="6" t="s">
        <v>635</v>
      </c>
      <c r="V212" s="6" t="s">
        <v>1416</v>
      </c>
      <c r="W212" s="7">
        <v>3</v>
      </c>
      <c r="X212" s="6" t="s">
        <v>1456</v>
      </c>
      <c r="Y212" s="13">
        <v>356660726</v>
      </c>
      <c r="Z212" s="13">
        <v>356660726</v>
      </c>
      <c r="AA212"/>
      <c r="AB212"/>
      <c r="AC212"/>
      <c r="AE212" s="4" t="s">
        <v>459</v>
      </c>
      <c r="AF212" s="4" t="str">
        <f t="shared" si="13"/>
        <v>0212.01.16</v>
      </c>
      <c r="AG212" s="4" t="s">
        <v>113</v>
      </c>
      <c r="AH212" s="4" t="s">
        <v>449</v>
      </c>
      <c r="AI212" s="4" t="s">
        <v>7</v>
      </c>
      <c r="AJ212" s="4" t="s">
        <v>449</v>
      </c>
      <c r="AK212" s="4" t="s">
        <v>24</v>
      </c>
      <c r="AL212" s="4" t="s">
        <v>4573</v>
      </c>
      <c r="AM212" s="4" t="s">
        <v>311</v>
      </c>
      <c r="AN212" s="4" t="s">
        <v>459</v>
      </c>
      <c r="AO212" s="13">
        <v>107940230</v>
      </c>
      <c r="AP212" s="13">
        <v>107940230</v>
      </c>
      <c r="AQ212" s="4" t="s">
        <v>579</v>
      </c>
    </row>
    <row r="213" spans="1:43" x14ac:dyDescent="0.25">
      <c r="A213" s="4" t="str">
        <f t="shared" si="14"/>
        <v>0205.01.14.8</v>
      </c>
      <c r="B213" s="4" t="str">
        <f t="shared" si="15"/>
        <v>0205.01.14</v>
      </c>
      <c r="C213" s="9" t="s">
        <v>629</v>
      </c>
      <c r="D213" s="10" t="s">
        <v>52</v>
      </c>
      <c r="E213" s="10" t="s">
        <v>53</v>
      </c>
      <c r="F213" s="10" t="s">
        <v>7</v>
      </c>
      <c r="G213" s="10" t="s">
        <v>54</v>
      </c>
      <c r="H213" s="10" t="s">
        <v>41</v>
      </c>
      <c r="I213" s="10" t="s">
        <v>1412</v>
      </c>
      <c r="J213" s="10">
        <v>3130</v>
      </c>
      <c r="K213" s="10" t="s">
        <v>1457</v>
      </c>
      <c r="L213" s="6">
        <f t="shared" si="16"/>
        <v>8</v>
      </c>
      <c r="M213" s="11">
        <v>27931860.5</v>
      </c>
      <c r="N213" s="11">
        <v>75000</v>
      </c>
      <c r="O213" s="12" t="s">
        <v>1458</v>
      </c>
      <c r="P213" s="10" t="s">
        <v>1415</v>
      </c>
      <c r="Q213" s="10"/>
      <c r="R213" s="10"/>
      <c r="S213" s="10"/>
      <c r="T213" s="10" t="s">
        <v>634</v>
      </c>
      <c r="U213" s="10" t="s">
        <v>635</v>
      </c>
      <c r="V213" s="10" t="s">
        <v>1416</v>
      </c>
      <c r="W213" s="11">
        <v>3</v>
      </c>
      <c r="X213" s="10" t="s">
        <v>1459</v>
      </c>
      <c r="Y213" s="13">
        <v>356660726</v>
      </c>
      <c r="Z213" s="13">
        <v>356660726</v>
      </c>
      <c r="AA213"/>
      <c r="AB213"/>
      <c r="AC213"/>
      <c r="AE213" s="4" t="s">
        <v>449</v>
      </c>
      <c r="AF213" s="4" t="str">
        <f t="shared" si="13"/>
        <v>0212.01.17</v>
      </c>
      <c r="AG213" s="4" t="s">
        <v>113</v>
      </c>
      <c r="AH213" s="4" t="s">
        <v>449</v>
      </c>
      <c r="AI213" s="4" t="s">
        <v>7</v>
      </c>
      <c r="AJ213" s="4" t="s">
        <v>449</v>
      </c>
      <c r="AK213" s="4" t="s">
        <v>56</v>
      </c>
      <c r="AL213" s="4" t="s">
        <v>1921</v>
      </c>
      <c r="AM213" s="4" t="s">
        <v>296</v>
      </c>
      <c r="AN213" s="4" t="s">
        <v>449</v>
      </c>
      <c r="AO213" s="13">
        <v>724507395</v>
      </c>
      <c r="AP213" s="13">
        <v>4345054864</v>
      </c>
      <c r="AQ213" s="4" t="s">
        <v>476</v>
      </c>
    </row>
    <row r="214" spans="1:43" x14ac:dyDescent="0.25">
      <c r="A214" s="4" t="str">
        <f t="shared" si="14"/>
        <v>0205.01.14.9</v>
      </c>
      <c r="B214" s="4" t="str">
        <f t="shared" si="15"/>
        <v>0205.01.14</v>
      </c>
      <c r="C214" s="5" t="s">
        <v>629</v>
      </c>
      <c r="D214" s="6" t="s">
        <v>52</v>
      </c>
      <c r="E214" s="6" t="s">
        <v>53</v>
      </c>
      <c r="F214" s="6" t="s">
        <v>7</v>
      </c>
      <c r="G214" s="6" t="s">
        <v>54</v>
      </c>
      <c r="H214" s="6" t="s">
        <v>41</v>
      </c>
      <c r="I214" s="6" t="s">
        <v>1412</v>
      </c>
      <c r="J214" s="6">
        <v>4825</v>
      </c>
      <c r="K214" s="6" t="s">
        <v>1413</v>
      </c>
      <c r="L214" s="6">
        <f t="shared" si="16"/>
        <v>9</v>
      </c>
      <c r="M214" s="7">
        <v>22393030.5</v>
      </c>
      <c r="N214" s="7">
        <v>100</v>
      </c>
      <c r="O214" s="8" t="s">
        <v>1414</v>
      </c>
      <c r="P214" s="6" t="s">
        <v>1415</v>
      </c>
      <c r="Q214" s="6"/>
      <c r="R214" s="6"/>
      <c r="S214" s="6"/>
      <c r="T214" s="6" t="s">
        <v>634</v>
      </c>
      <c r="U214" s="6" t="s">
        <v>635</v>
      </c>
      <c r="V214" s="6" t="s">
        <v>1416</v>
      </c>
      <c r="W214" s="7">
        <v>3</v>
      </c>
      <c r="X214" s="6" t="s">
        <v>1417</v>
      </c>
      <c r="Y214" s="13">
        <v>356660726</v>
      </c>
      <c r="Z214" s="13">
        <v>356660726</v>
      </c>
      <c r="AA214"/>
      <c r="AB214"/>
      <c r="AC214"/>
      <c r="AE214" s="4" t="s">
        <v>449</v>
      </c>
      <c r="AF214" s="4" t="str">
        <f t="shared" si="13"/>
        <v>0212.01.18</v>
      </c>
      <c r="AG214" s="4" t="s">
        <v>113</v>
      </c>
      <c r="AH214" s="4" t="s">
        <v>449</v>
      </c>
      <c r="AI214" s="4" t="s">
        <v>7</v>
      </c>
      <c r="AJ214" s="4" t="s">
        <v>449</v>
      </c>
      <c r="AK214" s="4" t="s">
        <v>22</v>
      </c>
      <c r="AL214" s="4" t="s">
        <v>4574</v>
      </c>
      <c r="AM214" s="4" t="s">
        <v>296</v>
      </c>
      <c r="AN214" s="4" t="s">
        <v>449</v>
      </c>
      <c r="AO214" s="13">
        <v>17880736</v>
      </c>
      <c r="AP214" s="13">
        <v>4345054864</v>
      </c>
      <c r="AQ214" s="4" t="s">
        <v>538</v>
      </c>
    </row>
    <row r="215" spans="1:43" x14ac:dyDescent="0.25">
      <c r="A215" s="4" t="str">
        <f t="shared" si="14"/>
        <v>0205.01.16.1</v>
      </c>
      <c r="B215" s="4" t="str">
        <f t="shared" si="15"/>
        <v>0205.01.16</v>
      </c>
      <c r="C215" s="5" t="s">
        <v>629</v>
      </c>
      <c r="D215" s="6" t="s">
        <v>52</v>
      </c>
      <c r="E215" s="6" t="s">
        <v>53</v>
      </c>
      <c r="F215" s="6" t="s">
        <v>7</v>
      </c>
      <c r="G215" s="6" t="s">
        <v>54</v>
      </c>
      <c r="H215" s="6" t="s">
        <v>24</v>
      </c>
      <c r="I215" s="6" t="s">
        <v>1387</v>
      </c>
      <c r="J215" s="6">
        <v>3005</v>
      </c>
      <c r="K215" s="6" t="s">
        <v>1440</v>
      </c>
      <c r="L215" s="6">
        <f t="shared" si="16"/>
        <v>1</v>
      </c>
      <c r="M215" s="7">
        <v>95000</v>
      </c>
      <c r="N215" s="7">
        <v>6</v>
      </c>
      <c r="O215" s="8" t="s">
        <v>1441</v>
      </c>
      <c r="P215" s="6" t="s">
        <v>1442</v>
      </c>
      <c r="Q215" s="6"/>
      <c r="R215" s="6"/>
      <c r="S215" s="6"/>
      <c r="T215" s="6" t="s">
        <v>634</v>
      </c>
      <c r="U215" s="6" t="s">
        <v>635</v>
      </c>
      <c r="V215" s="6" t="s">
        <v>1391</v>
      </c>
      <c r="W215" s="7">
        <v>3</v>
      </c>
      <c r="X215" s="6" t="s">
        <v>1443</v>
      </c>
      <c r="Y215" s="13">
        <v>155858472</v>
      </c>
      <c r="Z215" s="13">
        <v>155858472</v>
      </c>
      <c r="AA215"/>
      <c r="AB215"/>
      <c r="AC215"/>
      <c r="AE215" s="4" t="s">
        <v>449</v>
      </c>
      <c r="AF215" s="4" t="str">
        <f t="shared" si="13"/>
        <v>0212.01.98</v>
      </c>
      <c r="AG215" s="4" t="s">
        <v>113</v>
      </c>
      <c r="AH215" s="4" t="s">
        <v>449</v>
      </c>
      <c r="AI215" s="4" t="s">
        <v>7</v>
      </c>
      <c r="AJ215" s="4" t="s">
        <v>449</v>
      </c>
      <c r="AK215" s="4" t="s">
        <v>27</v>
      </c>
      <c r="AL215" s="4" t="s">
        <v>542</v>
      </c>
      <c r="AM215" s="4" t="s">
        <v>296</v>
      </c>
      <c r="AN215" s="4" t="s">
        <v>449</v>
      </c>
      <c r="AO215" s="13">
        <v>16286138930</v>
      </c>
      <c r="AP215" s="13">
        <v>4345054864</v>
      </c>
      <c r="AQ215" s="4" t="s">
        <v>446</v>
      </c>
    </row>
    <row r="216" spans="1:43" x14ac:dyDescent="0.25">
      <c r="A216" s="4" t="str">
        <f t="shared" si="14"/>
        <v>0205.01.16.2</v>
      </c>
      <c r="B216" s="4" t="str">
        <f t="shared" si="15"/>
        <v>0205.01.16</v>
      </c>
      <c r="C216" s="9" t="s">
        <v>629</v>
      </c>
      <c r="D216" s="10" t="s">
        <v>52</v>
      </c>
      <c r="E216" s="10" t="s">
        <v>53</v>
      </c>
      <c r="F216" s="10" t="s">
        <v>7</v>
      </c>
      <c r="G216" s="10" t="s">
        <v>54</v>
      </c>
      <c r="H216" s="10" t="s">
        <v>24</v>
      </c>
      <c r="I216" s="10" t="s">
        <v>1387</v>
      </c>
      <c r="J216" s="10">
        <v>3006</v>
      </c>
      <c r="K216" s="10" t="s">
        <v>1388</v>
      </c>
      <c r="L216" s="6">
        <f t="shared" si="16"/>
        <v>2</v>
      </c>
      <c r="M216" s="11">
        <v>1045000</v>
      </c>
      <c r="N216" s="11">
        <v>2000</v>
      </c>
      <c r="O216" s="12" t="s">
        <v>1389</v>
      </c>
      <c r="P216" s="10" t="s">
        <v>1390</v>
      </c>
      <c r="Q216" s="10"/>
      <c r="R216" s="10"/>
      <c r="S216" s="10"/>
      <c r="T216" s="10" t="s">
        <v>634</v>
      </c>
      <c r="U216" s="10" t="s">
        <v>635</v>
      </c>
      <c r="V216" s="10" t="s">
        <v>1391</v>
      </c>
      <c r="W216" s="11">
        <v>3</v>
      </c>
      <c r="X216" s="10" t="s">
        <v>1392</v>
      </c>
      <c r="Y216" s="13">
        <v>155858472</v>
      </c>
      <c r="Z216" s="13">
        <v>155858472</v>
      </c>
      <c r="AA216"/>
      <c r="AB216"/>
      <c r="AC216"/>
      <c r="AE216" s="4" t="s">
        <v>449</v>
      </c>
      <c r="AF216" s="4" t="str">
        <f t="shared" si="13"/>
        <v>0212.01.99</v>
      </c>
      <c r="AG216" s="4" t="s">
        <v>113</v>
      </c>
      <c r="AH216" s="4" t="s">
        <v>449</v>
      </c>
      <c r="AI216" s="4" t="s">
        <v>7</v>
      </c>
      <c r="AJ216" s="4" t="s">
        <v>449</v>
      </c>
      <c r="AK216" s="4" t="s">
        <v>104</v>
      </c>
      <c r="AL216" s="4" t="s">
        <v>4552</v>
      </c>
      <c r="AM216" s="4" t="s">
        <v>296</v>
      </c>
      <c r="AN216" s="4" t="s">
        <v>449</v>
      </c>
      <c r="AO216" s="13">
        <v>3622082232</v>
      </c>
      <c r="AP216" s="13">
        <v>4345054864</v>
      </c>
      <c r="AQ216" s="4" t="s">
        <v>4471</v>
      </c>
    </row>
    <row r="217" spans="1:43" x14ac:dyDescent="0.25">
      <c r="A217" s="4" t="str">
        <f t="shared" si="14"/>
        <v>0205.01.16.3</v>
      </c>
      <c r="B217" s="4" t="str">
        <f t="shared" si="15"/>
        <v>0205.01.16</v>
      </c>
      <c r="C217" s="5" t="s">
        <v>629</v>
      </c>
      <c r="D217" s="6" t="s">
        <v>52</v>
      </c>
      <c r="E217" s="6" t="s">
        <v>53</v>
      </c>
      <c r="F217" s="6" t="s">
        <v>7</v>
      </c>
      <c r="G217" s="6" t="s">
        <v>54</v>
      </c>
      <c r="H217" s="6" t="s">
        <v>24</v>
      </c>
      <c r="I217" s="6" t="s">
        <v>1387</v>
      </c>
      <c r="J217" s="6">
        <v>3007</v>
      </c>
      <c r="K217" s="6" t="s">
        <v>1486</v>
      </c>
      <c r="L217" s="6">
        <f t="shared" si="16"/>
        <v>3</v>
      </c>
      <c r="M217" s="7">
        <v>8360000</v>
      </c>
      <c r="N217" s="7">
        <v>5650</v>
      </c>
      <c r="O217" s="8" t="s">
        <v>1487</v>
      </c>
      <c r="P217" s="6" t="s">
        <v>1488</v>
      </c>
      <c r="Q217" s="6"/>
      <c r="R217" s="6"/>
      <c r="S217" s="6"/>
      <c r="T217" s="6" t="s">
        <v>634</v>
      </c>
      <c r="U217" s="6" t="s">
        <v>635</v>
      </c>
      <c r="V217" s="6" t="s">
        <v>1391</v>
      </c>
      <c r="W217" s="7">
        <v>3</v>
      </c>
      <c r="X217" s="6" t="s">
        <v>1489</v>
      </c>
      <c r="Y217" s="13">
        <v>155858472</v>
      </c>
      <c r="Z217" s="13">
        <v>155858472</v>
      </c>
      <c r="AA217"/>
      <c r="AB217"/>
      <c r="AC217"/>
      <c r="AE217" s="4" t="s">
        <v>451</v>
      </c>
      <c r="AF217" s="4" t="str">
        <f t="shared" si="13"/>
        <v>0213.01.01</v>
      </c>
      <c r="AG217" s="4" t="s">
        <v>452</v>
      </c>
      <c r="AH217" s="4" t="s">
        <v>451</v>
      </c>
      <c r="AI217" s="4" t="s">
        <v>7</v>
      </c>
      <c r="AJ217" s="4" t="s">
        <v>451</v>
      </c>
      <c r="AK217" s="4" t="s">
        <v>7</v>
      </c>
      <c r="AL217" s="4" t="s">
        <v>595</v>
      </c>
      <c r="AM217" s="4" t="s">
        <v>296</v>
      </c>
      <c r="AN217" s="4" t="s">
        <v>451</v>
      </c>
      <c r="AO217" s="13">
        <v>49421513131</v>
      </c>
      <c r="AP217" s="13">
        <v>3696403025</v>
      </c>
      <c r="AQ217" s="4" t="s">
        <v>448</v>
      </c>
    </row>
    <row r="218" spans="1:43" x14ac:dyDescent="0.25">
      <c r="A218" s="4" t="str">
        <f t="shared" si="14"/>
        <v>0205.01.17.1</v>
      </c>
      <c r="B218" s="4" t="str">
        <f t="shared" si="15"/>
        <v>0205.01.17</v>
      </c>
      <c r="C218" s="5" t="s">
        <v>629</v>
      </c>
      <c r="D218" s="6" t="s">
        <v>52</v>
      </c>
      <c r="E218" s="6" t="s">
        <v>53</v>
      </c>
      <c r="F218" s="6" t="s">
        <v>7</v>
      </c>
      <c r="G218" s="6" t="s">
        <v>54</v>
      </c>
      <c r="H218" s="6" t="s">
        <v>56</v>
      </c>
      <c r="I218" s="6" t="s">
        <v>1381</v>
      </c>
      <c r="J218" s="6">
        <v>3028</v>
      </c>
      <c r="K218" s="6" t="s">
        <v>1460</v>
      </c>
      <c r="L218" s="6">
        <f t="shared" si="16"/>
        <v>1</v>
      </c>
      <c r="M218" s="7">
        <v>32429466.199999999</v>
      </c>
      <c r="N218" s="7">
        <v>56</v>
      </c>
      <c r="O218" s="8" t="s">
        <v>1461</v>
      </c>
      <c r="P218" s="6" t="s">
        <v>1384</v>
      </c>
      <c r="Q218" s="6"/>
      <c r="R218" s="6"/>
      <c r="S218" s="6"/>
      <c r="T218" s="6" t="s">
        <v>634</v>
      </c>
      <c r="U218" s="6" t="s">
        <v>635</v>
      </c>
      <c r="V218" s="6" t="s">
        <v>1385</v>
      </c>
      <c r="W218" s="7">
        <v>1</v>
      </c>
      <c r="X218" s="6" t="s">
        <v>1462</v>
      </c>
      <c r="Y218" s="13">
        <v>351447994</v>
      </c>
      <c r="Z218" s="13">
        <v>351447994</v>
      </c>
      <c r="AA218"/>
      <c r="AB218"/>
      <c r="AC218"/>
      <c r="AE218" s="4" t="s">
        <v>451</v>
      </c>
      <c r="AF218" s="4" t="str">
        <f t="shared" si="13"/>
        <v>0213.01.11</v>
      </c>
      <c r="AG218" s="4" t="s">
        <v>452</v>
      </c>
      <c r="AH218" s="4" t="s">
        <v>451</v>
      </c>
      <c r="AI218" s="4" t="s">
        <v>7</v>
      </c>
      <c r="AJ218" s="4" t="s">
        <v>451</v>
      </c>
      <c r="AK218" s="4" t="s">
        <v>10</v>
      </c>
      <c r="AL218" s="4" t="s">
        <v>2048</v>
      </c>
      <c r="AM218" s="4" t="s">
        <v>296</v>
      </c>
      <c r="AN218" s="4" t="s">
        <v>451</v>
      </c>
      <c r="AO218" s="13">
        <v>1524878412</v>
      </c>
      <c r="AP218" s="13">
        <v>3696403025</v>
      </c>
      <c r="AQ218" s="4" t="s">
        <v>584</v>
      </c>
    </row>
    <row r="219" spans="1:43" x14ac:dyDescent="0.25">
      <c r="A219" s="4" t="str">
        <f t="shared" si="14"/>
        <v>0205.01.17.2</v>
      </c>
      <c r="B219" s="4" t="str">
        <f t="shared" si="15"/>
        <v>0205.01.17</v>
      </c>
      <c r="C219" s="9" t="s">
        <v>629</v>
      </c>
      <c r="D219" s="10" t="s">
        <v>52</v>
      </c>
      <c r="E219" s="10" t="s">
        <v>53</v>
      </c>
      <c r="F219" s="10" t="s">
        <v>7</v>
      </c>
      <c r="G219" s="10" t="s">
        <v>54</v>
      </c>
      <c r="H219" s="10" t="s">
        <v>56</v>
      </c>
      <c r="I219" s="10" t="s">
        <v>1381</v>
      </c>
      <c r="J219" s="10">
        <v>3029</v>
      </c>
      <c r="K219" s="10" t="s">
        <v>1444</v>
      </c>
      <c r="L219" s="6">
        <f t="shared" si="16"/>
        <v>2</v>
      </c>
      <c r="M219" s="11">
        <v>13429866.199999999</v>
      </c>
      <c r="N219" s="11">
        <v>2</v>
      </c>
      <c r="O219" s="12" t="s">
        <v>1445</v>
      </c>
      <c r="P219" s="10" t="s">
        <v>1384</v>
      </c>
      <c r="Q219" s="10"/>
      <c r="R219" s="10"/>
      <c r="S219" s="10"/>
      <c r="T219" s="10" t="s">
        <v>634</v>
      </c>
      <c r="U219" s="10" t="s">
        <v>635</v>
      </c>
      <c r="V219" s="10" t="s">
        <v>1385</v>
      </c>
      <c r="W219" s="11">
        <v>1</v>
      </c>
      <c r="X219" s="10" t="s">
        <v>1446</v>
      </c>
      <c r="Y219" s="13">
        <v>351447994</v>
      </c>
      <c r="Z219" s="13">
        <v>351447994</v>
      </c>
      <c r="AA219"/>
      <c r="AB219"/>
      <c r="AC219"/>
      <c r="AE219" s="4" t="s">
        <v>451</v>
      </c>
      <c r="AF219" s="4" t="str">
        <f t="shared" si="13"/>
        <v>0213.01.12</v>
      </c>
      <c r="AG219" s="4" t="s">
        <v>452</v>
      </c>
      <c r="AH219" s="4" t="s">
        <v>451</v>
      </c>
      <c r="AI219" s="4" t="s">
        <v>7</v>
      </c>
      <c r="AJ219" s="4" t="s">
        <v>451</v>
      </c>
      <c r="AK219" s="4" t="s">
        <v>32</v>
      </c>
      <c r="AL219" s="4" t="s">
        <v>4575</v>
      </c>
      <c r="AM219" s="4" t="s">
        <v>296</v>
      </c>
      <c r="AN219" s="4" t="s">
        <v>451</v>
      </c>
      <c r="AO219" s="13">
        <v>371078400</v>
      </c>
      <c r="AP219" s="13">
        <v>3696403025</v>
      </c>
      <c r="AQ219" s="4" t="s">
        <v>4585</v>
      </c>
    </row>
    <row r="220" spans="1:43" x14ac:dyDescent="0.25">
      <c r="A220" s="4" t="str">
        <f t="shared" si="14"/>
        <v>0205.01.17.3</v>
      </c>
      <c r="B220" s="4" t="str">
        <f t="shared" si="15"/>
        <v>0205.01.17</v>
      </c>
      <c r="C220" s="9" t="s">
        <v>629</v>
      </c>
      <c r="D220" s="10" t="s">
        <v>52</v>
      </c>
      <c r="E220" s="10" t="s">
        <v>53</v>
      </c>
      <c r="F220" s="10" t="s">
        <v>7</v>
      </c>
      <c r="G220" s="10" t="s">
        <v>54</v>
      </c>
      <c r="H220" s="10" t="s">
        <v>56</v>
      </c>
      <c r="I220" s="10" t="s">
        <v>1381</v>
      </c>
      <c r="J220" s="10">
        <v>3030</v>
      </c>
      <c r="K220" s="10" t="s">
        <v>1437</v>
      </c>
      <c r="L220" s="6">
        <f t="shared" si="16"/>
        <v>3</v>
      </c>
      <c r="M220" s="11">
        <v>22429866.199999999</v>
      </c>
      <c r="N220" s="11">
        <v>9</v>
      </c>
      <c r="O220" s="12" t="s">
        <v>1438</v>
      </c>
      <c r="P220" s="10" t="s">
        <v>1384</v>
      </c>
      <c r="Q220" s="10"/>
      <c r="R220" s="10"/>
      <c r="S220" s="10"/>
      <c r="T220" s="10" t="s">
        <v>634</v>
      </c>
      <c r="U220" s="10" t="s">
        <v>635</v>
      </c>
      <c r="V220" s="10" t="s">
        <v>1385</v>
      </c>
      <c r="W220" s="11">
        <v>1</v>
      </c>
      <c r="X220" s="10" t="s">
        <v>1439</v>
      </c>
      <c r="Y220" s="13">
        <v>351447994</v>
      </c>
      <c r="Z220" s="13">
        <v>351447994</v>
      </c>
      <c r="AA220"/>
      <c r="AB220"/>
      <c r="AC220"/>
      <c r="AE220" s="4" t="s">
        <v>453</v>
      </c>
      <c r="AF220" s="4" t="str">
        <f t="shared" si="13"/>
        <v>0213.01.13</v>
      </c>
      <c r="AG220" s="4" t="s">
        <v>452</v>
      </c>
      <c r="AH220" s="4" t="s">
        <v>451</v>
      </c>
      <c r="AI220" s="4" t="s">
        <v>7</v>
      </c>
      <c r="AJ220" s="4" t="s">
        <v>451</v>
      </c>
      <c r="AK220" s="4" t="s">
        <v>40</v>
      </c>
      <c r="AL220" s="4" t="s">
        <v>4576</v>
      </c>
      <c r="AM220" s="4" t="s">
        <v>298</v>
      </c>
      <c r="AN220" s="4" t="s">
        <v>453</v>
      </c>
      <c r="AO220" s="13">
        <v>2212549933</v>
      </c>
      <c r="AP220" s="13">
        <v>2212549933</v>
      </c>
      <c r="AQ220" s="4" t="s">
        <v>532</v>
      </c>
    </row>
    <row r="221" spans="1:43" x14ac:dyDescent="0.25">
      <c r="A221" s="4" t="str">
        <f t="shared" si="14"/>
        <v>0205.01.17.4</v>
      </c>
      <c r="B221" s="4" t="str">
        <f t="shared" si="15"/>
        <v>0205.01.17</v>
      </c>
      <c r="C221" s="9" t="s">
        <v>629</v>
      </c>
      <c r="D221" s="10" t="s">
        <v>52</v>
      </c>
      <c r="E221" s="10" t="s">
        <v>53</v>
      </c>
      <c r="F221" s="10" t="s">
        <v>7</v>
      </c>
      <c r="G221" s="10" t="s">
        <v>54</v>
      </c>
      <c r="H221" s="10" t="s">
        <v>56</v>
      </c>
      <c r="I221" s="10" t="s">
        <v>1381</v>
      </c>
      <c r="J221" s="10">
        <v>3031</v>
      </c>
      <c r="K221" s="10" t="s">
        <v>1476</v>
      </c>
      <c r="L221" s="6">
        <f t="shared" si="16"/>
        <v>4</v>
      </c>
      <c r="M221" s="11">
        <v>24429866.199999999</v>
      </c>
      <c r="N221" s="11">
        <v>243</v>
      </c>
      <c r="O221" s="12" t="s">
        <v>1477</v>
      </c>
      <c r="P221" s="10" t="s">
        <v>1384</v>
      </c>
      <c r="Q221" s="10"/>
      <c r="R221" s="10"/>
      <c r="S221" s="10"/>
      <c r="T221" s="10" t="s">
        <v>634</v>
      </c>
      <c r="U221" s="10" t="s">
        <v>635</v>
      </c>
      <c r="V221" s="10" t="s">
        <v>1385</v>
      </c>
      <c r="W221" s="11">
        <v>1</v>
      </c>
      <c r="X221" s="10" t="s">
        <v>1478</v>
      </c>
      <c r="Y221" s="13">
        <v>351447994</v>
      </c>
      <c r="Z221" s="13">
        <v>351447994</v>
      </c>
      <c r="AA221"/>
      <c r="AB221"/>
      <c r="AC221"/>
      <c r="AE221" s="4" t="s">
        <v>451</v>
      </c>
      <c r="AF221" s="4" t="str">
        <f t="shared" si="13"/>
        <v>0213.01.98</v>
      </c>
      <c r="AG221" s="4" t="s">
        <v>452</v>
      </c>
      <c r="AH221" s="4" t="s">
        <v>451</v>
      </c>
      <c r="AI221" s="4" t="s">
        <v>7</v>
      </c>
      <c r="AJ221" s="4" t="s">
        <v>451</v>
      </c>
      <c r="AK221" s="4" t="s">
        <v>27</v>
      </c>
      <c r="AL221" s="4" t="s">
        <v>542</v>
      </c>
      <c r="AM221" s="4" t="s">
        <v>296</v>
      </c>
      <c r="AN221" s="4" t="s">
        <v>451</v>
      </c>
      <c r="AO221" s="13">
        <v>16286138930</v>
      </c>
      <c r="AP221" s="13">
        <v>3696403025</v>
      </c>
      <c r="AQ221" s="4" t="s">
        <v>345</v>
      </c>
    </row>
    <row r="222" spans="1:43" x14ac:dyDescent="0.25">
      <c r="A222" s="4" t="str">
        <f t="shared" si="14"/>
        <v>0205.01.17.5</v>
      </c>
      <c r="B222" s="4" t="str">
        <f t="shared" si="15"/>
        <v>0205.01.17</v>
      </c>
      <c r="C222" s="9" t="s">
        <v>629</v>
      </c>
      <c r="D222" s="10" t="s">
        <v>52</v>
      </c>
      <c r="E222" s="10" t="s">
        <v>53</v>
      </c>
      <c r="F222" s="10" t="s">
        <v>7</v>
      </c>
      <c r="G222" s="10" t="s">
        <v>54</v>
      </c>
      <c r="H222" s="10" t="s">
        <v>56</v>
      </c>
      <c r="I222" s="10" t="s">
        <v>1381</v>
      </c>
      <c r="J222" s="10">
        <v>3032</v>
      </c>
      <c r="K222" s="10" t="s">
        <v>1463</v>
      </c>
      <c r="L222" s="6">
        <f t="shared" si="16"/>
        <v>5</v>
      </c>
      <c r="M222" s="11">
        <v>28429466.199999999</v>
      </c>
      <c r="N222" s="11">
        <v>2</v>
      </c>
      <c r="O222" s="12" t="s">
        <v>1464</v>
      </c>
      <c r="P222" s="10" t="s">
        <v>1384</v>
      </c>
      <c r="Q222" s="10"/>
      <c r="R222" s="10"/>
      <c r="S222" s="10"/>
      <c r="T222" s="10" t="s">
        <v>634</v>
      </c>
      <c r="U222" s="10" t="s">
        <v>635</v>
      </c>
      <c r="V222" s="10" t="s">
        <v>1385</v>
      </c>
      <c r="W222" s="11">
        <v>1</v>
      </c>
      <c r="X222" s="10" t="s">
        <v>1465</v>
      </c>
      <c r="Y222" s="13">
        <v>351447994</v>
      </c>
      <c r="Z222" s="13">
        <v>351447994</v>
      </c>
      <c r="AA222"/>
      <c r="AB222"/>
      <c r="AC222"/>
      <c r="AE222" s="4" t="s">
        <v>454</v>
      </c>
      <c r="AF222" s="4" t="str">
        <f t="shared" si="13"/>
        <v>0214.01.01</v>
      </c>
      <c r="AG222" s="4" t="s">
        <v>130</v>
      </c>
      <c r="AH222" s="4" t="s">
        <v>455</v>
      </c>
      <c r="AI222" s="4" t="s">
        <v>7</v>
      </c>
      <c r="AJ222" s="4" t="s">
        <v>456</v>
      </c>
      <c r="AK222" s="4" t="s">
        <v>7</v>
      </c>
      <c r="AL222" s="4" t="s">
        <v>595</v>
      </c>
      <c r="AM222" s="4" t="s">
        <v>296</v>
      </c>
      <c r="AN222" s="4" t="s">
        <v>454</v>
      </c>
      <c r="AO222" s="13">
        <v>49421513131</v>
      </c>
      <c r="AP222" s="13">
        <v>3826119483</v>
      </c>
      <c r="AQ222" s="4" t="s">
        <v>372</v>
      </c>
    </row>
    <row r="223" spans="1:43" x14ac:dyDescent="0.25">
      <c r="A223" s="4" t="str">
        <f t="shared" si="14"/>
        <v>0205.01.17.6</v>
      </c>
      <c r="B223" s="4" t="str">
        <f t="shared" si="15"/>
        <v>0205.01.17</v>
      </c>
      <c r="C223" s="5" t="s">
        <v>629</v>
      </c>
      <c r="D223" s="6" t="s">
        <v>52</v>
      </c>
      <c r="E223" s="6" t="s">
        <v>53</v>
      </c>
      <c r="F223" s="6" t="s">
        <v>7</v>
      </c>
      <c r="G223" s="6" t="s">
        <v>54</v>
      </c>
      <c r="H223" s="6" t="s">
        <v>56</v>
      </c>
      <c r="I223" s="6" t="s">
        <v>1381</v>
      </c>
      <c r="J223" s="6">
        <v>3033</v>
      </c>
      <c r="K223" s="6" t="s">
        <v>1466</v>
      </c>
      <c r="L223" s="6">
        <f t="shared" si="16"/>
        <v>6</v>
      </c>
      <c r="M223" s="7">
        <v>21429866.199999999</v>
      </c>
      <c r="N223" s="7">
        <v>235</v>
      </c>
      <c r="O223" s="8" t="s">
        <v>1467</v>
      </c>
      <c r="P223" s="6" t="s">
        <v>1384</v>
      </c>
      <c r="Q223" s="6"/>
      <c r="R223" s="6"/>
      <c r="S223" s="6"/>
      <c r="T223" s="6" t="s">
        <v>634</v>
      </c>
      <c r="U223" s="6" t="s">
        <v>635</v>
      </c>
      <c r="V223" s="6" t="s">
        <v>1385</v>
      </c>
      <c r="W223" s="7">
        <v>1</v>
      </c>
      <c r="X223" s="6" t="s">
        <v>1468</v>
      </c>
      <c r="Y223" s="13">
        <v>351447994</v>
      </c>
      <c r="Z223" s="13">
        <v>351447994</v>
      </c>
      <c r="AA223"/>
      <c r="AB223"/>
      <c r="AC223"/>
      <c r="AE223" s="4" t="s">
        <v>454</v>
      </c>
      <c r="AF223" s="4" t="str">
        <f t="shared" si="13"/>
        <v>0214.01.11</v>
      </c>
      <c r="AG223" s="4" t="s">
        <v>130</v>
      </c>
      <c r="AH223" s="4" t="s">
        <v>455</v>
      </c>
      <c r="AI223" s="4" t="s">
        <v>7</v>
      </c>
      <c r="AJ223" s="4" t="s">
        <v>456</v>
      </c>
      <c r="AK223" s="4" t="s">
        <v>10</v>
      </c>
      <c r="AL223" s="4" t="s">
        <v>2084</v>
      </c>
      <c r="AM223" s="4" t="s">
        <v>296</v>
      </c>
      <c r="AN223" s="4" t="s">
        <v>454</v>
      </c>
      <c r="AO223" s="13">
        <v>2392147593</v>
      </c>
      <c r="AP223" s="13">
        <v>3826119483</v>
      </c>
      <c r="AQ223" s="4" t="s">
        <v>454</v>
      </c>
    </row>
    <row r="224" spans="1:43" x14ac:dyDescent="0.25">
      <c r="A224" s="4" t="str">
        <f t="shared" si="14"/>
        <v>0205.01.17.7</v>
      </c>
      <c r="B224" s="4" t="str">
        <f t="shared" si="15"/>
        <v>0205.01.17</v>
      </c>
      <c r="C224" s="9" t="s">
        <v>629</v>
      </c>
      <c r="D224" s="10" t="s">
        <v>52</v>
      </c>
      <c r="E224" s="10" t="s">
        <v>53</v>
      </c>
      <c r="F224" s="10" t="s">
        <v>7</v>
      </c>
      <c r="G224" s="10" t="s">
        <v>54</v>
      </c>
      <c r="H224" s="10" t="s">
        <v>56</v>
      </c>
      <c r="I224" s="10" t="s">
        <v>1381</v>
      </c>
      <c r="J224" s="10">
        <v>3034</v>
      </c>
      <c r="K224" s="10" t="s">
        <v>1469</v>
      </c>
      <c r="L224" s="6">
        <f t="shared" si="16"/>
        <v>7</v>
      </c>
      <c r="M224" s="11">
        <v>15429866.199999999</v>
      </c>
      <c r="N224" s="11">
        <v>1</v>
      </c>
      <c r="O224" s="12" t="s">
        <v>1470</v>
      </c>
      <c r="P224" s="10" t="s">
        <v>1384</v>
      </c>
      <c r="Q224" s="10"/>
      <c r="R224" s="10"/>
      <c r="S224" s="10"/>
      <c r="T224" s="10" t="s">
        <v>634</v>
      </c>
      <c r="U224" s="10" t="s">
        <v>635</v>
      </c>
      <c r="V224" s="10" t="s">
        <v>1385</v>
      </c>
      <c r="W224" s="11">
        <v>1</v>
      </c>
      <c r="X224" s="10" t="s">
        <v>1471</v>
      </c>
      <c r="Y224" s="13">
        <v>351447994</v>
      </c>
      <c r="Z224" s="13">
        <v>351447994</v>
      </c>
      <c r="AA224"/>
      <c r="AB224"/>
      <c r="AC224"/>
      <c r="AE224" s="4" t="s">
        <v>4577</v>
      </c>
      <c r="AF224" s="4" t="str">
        <f t="shared" si="13"/>
        <v>0214.01.12</v>
      </c>
      <c r="AG224" s="4" t="s">
        <v>130</v>
      </c>
      <c r="AH224" s="4" t="s">
        <v>455</v>
      </c>
      <c r="AI224" s="4" t="s">
        <v>7</v>
      </c>
      <c r="AJ224" s="4" t="s">
        <v>456</v>
      </c>
      <c r="AK224" s="4" t="s">
        <v>32</v>
      </c>
      <c r="AL224" s="4" t="s">
        <v>2067</v>
      </c>
      <c r="AM224" s="4" t="s">
        <v>298</v>
      </c>
      <c r="AN224" s="4" t="s">
        <v>4577</v>
      </c>
      <c r="AO224" s="13">
        <v>789610911</v>
      </c>
      <c r="AP224" s="13">
        <v>789610911</v>
      </c>
      <c r="AQ224" s="4" t="s">
        <v>4545</v>
      </c>
    </row>
    <row r="225" spans="1:43" x14ac:dyDescent="0.25">
      <c r="A225" s="4" t="str">
        <f t="shared" si="14"/>
        <v>0205.01.17.8</v>
      </c>
      <c r="B225" s="4" t="str">
        <f t="shared" si="15"/>
        <v>0205.01.17</v>
      </c>
      <c r="C225" s="5" t="s">
        <v>629</v>
      </c>
      <c r="D225" s="6" t="s">
        <v>52</v>
      </c>
      <c r="E225" s="6" t="s">
        <v>53</v>
      </c>
      <c r="F225" s="6" t="s">
        <v>7</v>
      </c>
      <c r="G225" s="6" t="s">
        <v>54</v>
      </c>
      <c r="H225" s="6" t="s">
        <v>56</v>
      </c>
      <c r="I225" s="6" t="s">
        <v>1381</v>
      </c>
      <c r="J225" s="6">
        <v>3036</v>
      </c>
      <c r="K225" s="6" t="s">
        <v>1479</v>
      </c>
      <c r="L225" s="6">
        <f t="shared" si="16"/>
        <v>8</v>
      </c>
      <c r="M225" s="7">
        <v>15429866.199999999</v>
      </c>
      <c r="N225" s="7">
        <v>4</v>
      </c>
      <c r="O225" s="8" t="s">
        <v>1480</v>
      </c>
      <c r="P225" s="6" t="s">
        <v>1384</v>
      </c>
      <c r="Q225" s="6"/>
      <c r="R225" s="6"/>
      <c r="S225" s="6"/>
      <c r="T225" s="6" t="s">
        <v>634</v>
      </c>
      <c r="U225" s="6" t="s">
        <v>635</v>
      </c>
      <c r="V225" s="6" t="s">
        <v>1385</v>
      </c>
      <c r="W225" s="7">
        <v>1</v>
      </c>
      <c r="X225" s="6" t="s">
        <v>1481</v>
      </c>
      <c r="Y225" s="13">
        <v>351447994</v>
      </c>
      <c r="Z225" s="13">
        <v>351447994</v>
      </c>
      <c r="AA225"/>
      <c r="AB225"/>
      <c r="AC225"/>
      <c r="AE225" s="4" t="s">
        <v>4578</v>
      </c>
      <c r="AF225" s="4" t="str">
        <f t="shared" si="13"/>
        <v>0214.01.13</v>
      </c>
      <c r="AG225" s="4" t="s">
        <v>130</v>
      </c>
      <c r="AH225" s="4" t="s">
        <v>455</v>
      </c>
      <c r="AI225" s="4" t="s">
        <v>7</v>
      </c>
      <c r="AJ225" s="4" t="s">
        <v>456</v>
      </c>
      <c r="AK225" s="4" t="s">
        <v>40</v>
      </c>
      <c r="AL225" s="4" t="s">
        <v>2060</v>
      </c>
      <c r="AM225" s="4" t="s">
        <v>346</v>
      </c>
      <c r="AN225" s="4" t="s">
        <v>4578</v>
      </c>
      <c r="AO225" s="13">
        <v>154791988</v>
      </c>
      <c r="AP225" s="13">
        <v>154791988</v>
      </c>
      <c r="AQ225" s="4" t="s">
        <v>423</v>
      </c>
    </row>
    <row r="226" spans="1:43" x14ac:dyDescent="0.25">
      <c r="A226" s="4" t="str">
        <f t="shared" si="14"/>
        <v>0205.01.17.9</v>
      </c>
      <c r="B226" s="4" t="str">
        <f t="shared" si="15"/>
        <v>0205.01.17</v>
      </c>
      <c r="C226" s="5" t="s">
        <v>629</v>
      </c>
      <c r="D226" s="6" t="s">
        <v>52</v>
      </c>
      <c r="E226" s="6" t="s">
        <v>53</v>
      </c>
      <c r="F226" s="6" t="s">
        <v>7</v>
      </c>
      <c r="G226" s="6" t="s">
        <v>54</v>
      </c>
      <c r="H226" s="6" t="s">
        <v>56</v>
      </c>
      <c r="I226" s="6" t="s">
        <v>1381</v>
      </c>
      <c r="J226" s="6">
        <v>3845</v>
      </c>
      <c r="K226" s="6" t="s">
        <v>1382</v>
      </c>
      <c r="L226" s="6">
        <f t="shared" si="16"/>
        <v>9</v>
      </c>
      <c r="M226" s="7">
        <v>34429833.200000003</v>
      </c>
      <c r="N226" s="7">
        <v>24</v>
      </c>
      <c r="O226" s="8" t="s">
        <v>1383</v>
      </c>
      <c r="P226" s="6" t="s">
        <v>1384</v>
      </c>
      <c r="Q226" s="6"/>
      <c r="R226" s="6"/>
      <c r="S226" s="6"/>
      <c r="T226" s="6" t="s">
        <v>634</v>
      </c>
      <c r="U226" s="6" t="s">
        <v>635</v>
      </c>
      <c r="V226" s="6" t="s">
        <v>1385</v>
      </c>
      <c r="W226" s="7">
        <v>1</v>
      </c>
      <c r="X226" s="6" t="s">
        <v>1386</v>
      </c>
      <c r="Y226" s="13">
        <v>351447994</v>
      </c>
      <c r="Z226" s="13">
        <v>351447994</v>
      </c>
      <c r="AA226"/>
      <c r="AB226"/>
      <c r="AC226"/>
      <c r="AE226" s="4" t="s">
        <v>454</v>
      </c>
      <c r="AF226" s="4" t="str">
        <f t="shared" si="13"/>
        <v>0214.01.14</v>
      </c>
      <c r="AG226" s="4" t="s">
        <v>130</v>
      </c>
      <c r="AH226" s="4" t="s">
        <v>455</v>
      </c>
      <c r="AI226" s="4" t="s">
        <v>7</v>
      </c>
      <c r="AJ226" s="4" t="s">
        <v>456</v>
      </c>
      <c r="AK226" s="4" t="s">
        <v>41</v>
      </c>
      <c r="AL226" s="4" t="s">
        <v>2127</v>
      </c>
      <c r="AM226" s="4" t="s">
        <v>296</v>
      </c>
      <c r="AN226" s="4" t="s">
        <v>454</v>
      </c>
      <c r="AO226" s="13">
        <v>68501097</v>
      </c>
      <c r="AP226" s="13">
        <v>3826119483</v>
      </c>
      <c r="AQ226" s="4" t="s">
        <v>394</v>
      </c>
    </row>
    <row r="227" spans="1:43" x14ac:dyDescent="0.25">
      <c r="A227" s="4" t="str">
        <f t="shared" si="14"/>
        <v>0205.01.17.10</v>
      </c>
      <c r="B227" s="4" t="str">
        <f t="shared" si="15"/>
        <v>0205.01.17</v>
      </c>
      <c r="C227" s="9" t="s">
        <v>629</v>
      </c>
      <c r="D227" s="10" t="s">
        <v>52</v>
      </c>
      <c r="E227" s="10" t="s">
        <v>53</v>
      </c>
      <c r="F227" s="10" t="s">
        <v>7</v>
      </c>
      <c r="G227" s="10" t="s">
        <v>54</v>
      </c>
      <c r="H227" s="10" t="s">
        <v>56</v>
      </c>
      <c r="I227" s="10" t="s">
        <v>1381</v>
      </c>
      <c r="J227" s="10">
        <v>4831</v>
      </c>
      <c r="K227" s="10" t="s">
        <v>1418</v>
      </c>
      <c r="L227" s="6">
        <f t="shared" si="16"/>
        <v>10</v>
      </c>
      <c r="M227" s="11">
        <v>21429466.199999999</v>
      </c>
      <c r="N227" s="11">
        <v>6</v>
      </c>
      <c r="O227" s="12" t="s">
        <v>1419</v>
      </c>
      <c r="P227" s="10" t="s">
        <v>1384</v>
      </c>
      <c r="Q227" s="10"/>
      <c r="R227" s="10"/>
      <c r="S227" s="10"/>
      <c r="T227" s="10" t="s">
        <v>634</v>
      </c>
      <c r="U227" s="10" t="s">
        <v>635</v>
      </c>
      <c r="V227" s="10" t="s">
        <v>1385</v>
      </c>
      <c r="W227" s="11">
        <v>1</v>
      </c>
      <c r="X227" s="10" t="s">
        <v>1420</v>
      </c>
      <c r="Y227" s="13">
        <v>351447994</v>
      </c>
      <c r="Z227" s="13">
        <v>351447994</v>
      </c>
      <c r="AA227"/>
      <c r="AB227"/>
      <c r="AC227"/>
      <c r="AE227" s="4" t="s">
        <v>457</v>
      </c>
      <c r="AF227" s="4" t="str">
        <f t="shared" si="13"/>
        <v>0215.01.01</v>
      </c>
      <c r="AG227" s="4" t="s">
        <v>133</v>
      </c>
      <c r="AH227" s="4" t="s">
        <v>457</v>
      </c>
      <c r="AI227" s="4" t="s">
        <v>7</v>
      </c>
      <c r="AJ227" s="4" t="s">
        <v>458</v>
      </c>
      <c r="AK227" s="4" t="s">
        <v>7</v>
      </c>
      <c r="AL227" s="4" t="s">
        <v>595</v>
      </c>
      <c r="AM227" s="4" t="s">
        <v>296</v>
      </c>
      <c r="AN227" s="4" t="s">
        <v>457</v>
      </c>
      <c r="AO227" s="13">
        <v>49421513131</v>
      </c>
      <c r="AP227" s="13">
        <v>573802427</v>
      </c>
      <c r="AQ227" s="4" t="s">
        <v>4543</v>
      </c>
    </row>
    <row r="228" spans="1:43" x14ac:dyDescent="0.25">
      <c r="A228" s="4" t="str">
        <f t="shared" si="14"/>
        <v>0205.01.17.11</v>
      </c>
      <c r="B228" s="4" t="str">
        <f t="shared" si="15"/>
        <v>0205.01.17</v>
      </c>
      <c r="C228" s="9" t="s">
        <v>629</v>
      </c>
      <c r="D228" s="10" t="s">
        <v>52</v>
      </c>
      <c r="E228" s="10" t="s">
        <v>53</v>
      </c>
      <c r="F228" s="10" t="s">
        <v>7</v>
      </c>
      <c r="G228" s="10" t="s">
        <v>54</v>
      </c>
      <c r="H228" s="10" t="s">
        <v>56</v>
      </c>
      <c r="I228" s="10" t="s">
        <v>1381</v>
      </c>
      <c r="J228" s="10">
        <v>4834</v>
      </c>
      <c r="K228" s="10" t="s">
        <v>1424</v>
      </c>
      <c r="L228" s="6">
        <f t="shared" si="16"/>
        <v>11</v>
      </c>
      <c r="M228" s="11">
        <v>15429866.199999999</v>
      </c>
      <c r="N228" s="11">
        <v>3</v>
      </c>
      <c r="O228" s="12" t="s">
        <v>1425</v>
      </c>
      <c r="P228" s="10" t="s">
        <v>1384</v>
      </c>
      <c r="Q228" s="10"/>
      <c r="R228" s="10"/>
      <c r="S228" s="10"/>
      <c r="T228" s="10" t="s">
        <v>634</v>
      </c>
      <c r="U228" s="10" t="s">
        <v>635</v>
      </c>
      <c r="V228" s="10" t="s">
        <v>1385</v>
      </c>
      <c r="W228" s="11">
        <v>1</v>
      </c>
      <c r="X228" s="10" t="s">
        <v>1426</v>
      </c>
      <c r="Y228" s="13">
        <v>351447994</v>
      </c>
      <c r="Z228" s="13">
        <v>351447994</v>
      </c>
      <c r="AA228"/>
      <c r="AB228"/>
      <c r="AC228"/>
      <c r="AE228" s="4" t="s">
        <v>457</v>
      </c>
      <c r="AF228" s="4" t="str">
        <f t="shared" si="13"/>
        <v>0215.01.11</v>
      </c>
      <c r="AG228" s="4" t="s">
        <v>133</v>
      </c>
      <c r="AH228" s="4" t="s">
        <v>457</v>
      </c>
      <c r="AI228" s="4" t="s">
        <v>7</v>
      </c>
      <c r="AJ228" s="4" t="s">
        <v>458</v>
      </c>
      <c r="AK228" s="4" t="s">
        <v>10</v>
      </c>
      <c r="AL228" s="4" t="s">
        <v>2189</v>
      </c>
      <c r="AM228" s="4" t="s">
        <v>296</v>
      </c>
      <c r="AN228" s="4" t="s">
        <v>457</v>
      </c>
      <c r="AO228" s="13">
        <v>45358072</v>
      </c>
      <c r="AP228" s="13">
        <v>573802427</v>
      </c>
      <c r="AQ228" s="4" t="s">
        <v>348</v>
      </c>
    </row>
    <row r="229" spans="1:43" x14ac:dyDescent="0.25">
      <c r="A229" s="4" t="str">
        <f t="shared" si="14"/>
        <v>0205.01.17.12</v>
      </c>
      <c r="B229" s="4" t="str">
        <f t="shared" si="15"/>
        <v>0205.01.17</v>
      </c>
      <c r="C229" s="5" t="s">
        <v>629</v>
      </c>
      <c r="D229" s="6" t="s">
        <v>52</v>
      </c>
      <c r="E229" s="6" t="s">
        <v>53</v>
      </c>
      <c r="F229" s="6" t="s">
        <v>7</v>
      </c>
      <c r="G229" s="6" t="s">
        <v>54</v>
      </c>
      <c r="H229" s="6" t="s">
        <v>56</v>
      </c>
      <c r="I229" s="6" t="s">
        <v>1381</v>
      </c>
      <c r="J229" s="6">
        <v>4837</v>
      </c>
      <c r="K229" s="6" t="s">
        <v>1406</v>
      </c>
      <c r="L229" s="6">
        <f t="shared" si="16"/>
        <v>12</v>
      </c>
      <c r="M229" s="7">
        <v>15429866.199999999</v>
      </c>
      <c r="N229" s="7">
        <v>535</v>
      </c>
      <c r="O229" s="8" t="s">
        <v>1407</v>
      </c>
      <c r="P229" s="6" t="s">
        <v>1384</v>
      </c>
      <c r="Q229" s="6"/>
      <c r="R229" s="6"/>
      <c r="S229" s="6"/>
      <c r="T229" s="6" t="s">
        <v>634</v>
      </c>
      <c r="U229" s="6" t="s">
        <v>635</v>
      </c>
      <c r="V229" s="6" t="s">
        <v>1385</v>
      </c>
      <c r="W229" s="7">
        <v>1</v>
      </c>
      <c r="X229" s="6" t="s">
        <v>1408</v>
      </c>
      <c r="Y229" s="13">
        <v>351447994</v>
      </c>
      <c r="Z229" s="13">
        <v>351447994</v>
      </c>
      <c r="AA229"/>
      <c r="AB229"/>
      <c r="AC229"/>
      <c r="AE229" s="4" t="s">
        <v>457</v>
      </c>
      <c r="AF229" s="4" t="str">
        <f t="shared" si="13"/>
        <v>0215.01.12</v>
      </c>
      <c r="AG229" s="4" t="s">
        <v>133</v>
      </c>
      <c r="AH229" s="4" t="s">
        <v>457</v>
      </c>
      <c r="AI229" s="4" t="s">
        <v>7</v>
      </c>
      <c r="AJ229" s="4" t="s">
        <v>458</v>
      </c>
      <c r="AK229" s="4" t="s">
        <v>32</v>
      </c>
      <c r="AL229" s="4" t="s">
        <v>2183</v>
      </c>
      <c r="AM229" s="4" t="s">
        <v>296</v>
      </c>
      <c r="AN229" s="4" t="s">
        <v>457</v>
      </c>
      <c r="AO229" s="13">
        <v>16033989</v>
      </c>
      <c r="AP229" s="13">
        <v>573802427</v>
      </c>
      <c r="AQ229" s="4" t="s">
        <v>450</v>
      </c>
    </row>
    <row r="230" spans="1:43" x14ac:dyDescent="0.25">
      <c r="A230" s="4" t="str">
        <f t="shared" si="14"/>
        <v>0205.01.17.13</v>
      </c>
      <c r="B230" s="4" t="str">
        <f t="shared" si="15"/>
        <v>0205.01.17</v>
      </c>
      <c r="C230" s="9" t="s">
        <v>629</v>
      </c>
      <c r="D230" s="10" t="s">
        <v>52</v>
      </c>
      <c r="E230" s="10" t="s">
        <v>53</v>
      </c>
      <c r="F230" s="10" t="s">
        <v>7</v>
      </c>
      <c r="G230" s="10" t="s">
        <v>54</v>
      </c>
      <c r="H230" s="10" t="s">
        <v>56</v>
      </c>
      <c r="I230" s="10" t="s">
        <v>1381</v>
      </c>
      <c r="J230" s="10">
        <v>4840</v>
      </c>
      <c r="K230" s="10" t="s">
        <v>1409</v>
      </c>
      <c r="L230" s="6">
        <f t="shared" si="16"/>
        <v>13</v>
      </c>
      <c r="M230" s="11">
        <v>25402134.199999999</v>
      </c>
      <c r="N230" s="11">
        <v>155</v>
      </c>
      <c r="O230" s="12" t="s">
        <v>1410</v>
      </c>
      <c r="P230" s="10" t="s">
        <v>1384</v>
      </c>
      <c r="Q230" s="10"/>
      <c r="R230" s="10"/>
      <c r="S230" s="10"/>
      <c r="T230" s="10" t="s">
        <v>634</v>
      </c>
      <c r="U230" s="10" t="s">
        <v>635</v>
      </c>
      <c r="V230" s="10" t="s">
        <v>1385</v>
      </c>
      <c r="W230" s="11">
        <v>1</v>
      </c>
      <c r="X230" s="10" t="s">
        <v>1411</v>
      </c>
      <c r="Y230" s="13">
        <v>351447994</v>
      </c>
      <c r="Z230" s="13">
        <v>351447994</v>
      </c>
      <c r="AA230"/>
      <c r="AB230"/>
      <c r="AC230"/>
      <c r="AE230" s="4" t="s">
        <v>457</v>
      </c>
      <c r="AF230" s="4" t="str">
        <f t="shared" si="13"/>
        <v>0215.01.13</v>
      </c>
      <c r="AG230" s="4" t="s">
        <v>133</v>
      </c>
      <c r="AH230" s="4" t="s">
        <v>457</v>
      </c>
      <c r="AI230" s="4" t="s">
        <v>7</v>
      </c>
      <c r="AJ230" s="4" t="s">
        <v>458</v>
      </c>
      <c r="AK230" s="4" t="s">
        <v>40</v>
      </c>
      <c r="AL230" s="4" t="s">
        <v>4579</v>
      </c>
      <c r="AM230" s="4" t="s">
        <v>296</v>
      </c>
      <c r="AN230" s="4" t="s">
        <v>457</v>
      </c>
      <c r="AO230" s="13">
        <v>42166007</v>
      </c>
      <c r="AP230" s="13">
        <v>573802427</v>
      </c>
      <c r="AQ230" s="4" t="s">
        <v>303</v>
      </c>
    </row>
    <row r="231" spans="1:43" x14ac:dyDescent="0.25">
      <c r="A231" s="4" t="str">
        <f t="shared" si="14"/>
        <v>0205.01.17.14</v>
      </c>
      <c r="B231" s="4" t="str">
        <f t="shared" si="15"/>
        <v>0205.01.17</v>
      </c>
      <c r="C231" s="5" t="s">
        <v>629</v>
      </c>
      <c r="D231" s="6" t="s">
        <v>52</v>
      </c>
      <c r="E231" s="6" t="s">
        <v>53</v>
      </c>
      <c r="F231" s="6" t="s">
        <v>7</v>
      </c>
      <c r="G231" s="6" t="s">
        <v>54</v>
      </c>
      <c r="H231" s="6" t="s">
        <v>56</v>
      </c>
      <c r="I231" s="6" t="s">
        <v>1381</v>
      </c>
      <c r="J231" s="6">
        <v>4841</v>
      </c>
      <c r="K231" s="6" t="s">
        <v>1427</v>
      </c>
      <c r="L231" s="6">
        <f t="shared" si="16"/>
        <v>14</v>
      </c>
      <c r="M231" s="7">
        <v>25229266.199999999</v>
      </c>
      <c r="N231" s="7">
        <v>1</v>
      </c>
      <c r="O231" s="8" t="s">
        <v>1428</v>
      </c>
      <c r="P231" s="6" t="s">
        <v>1384</v>
      </c>
      <c r="Q231" s="6"/>
      <c r="R231" s="6"/>
      <c r="S231" s="6"/>
      <c r="T231" s="6" t="s">
        <v>634</v>
      </c>
      <c r="U231" s="6" t="s">
        <v>635</v>
      </c>
      <c r="V231" s="6" t="s">
        <v>1385</v>
      </c>
      <c r="W231" s="7">
        <v>1</v>
      </c>
      <c r="X231" s="6" t="s">
        <v>1429</v>
      </c>
      <c r="Y231" s="13">
        <v>351447994</v>
      </c>
      <c r="Z231" s="13">
        <v>351447994</v>
      </c>
      <c r="AA231"/>
      <c r="AB231"/>
      <c r="AC231"/>
      <c r="AE231" s="4" t="s">
        <v>457</v>
      </c>
      <c r="AF231" s="4" t="str">
        <f t="shared" si="13"/>
        <v>0215.01.15</v>
      </c>
      <c r="AG231" s="4" t="s">
        <v>133</v>
      </c>
      <c r="AH231" s="4" t="s">
        <v>457</v>
      </c>
      <c r="AI231" s="4" t="s">
        <v>7</v>
      </c>
      <c r="AJ231" s="4" t="s">
        <v>458</v>
      </c>
      <c r="AK231" s="4" t="s">
        <v>31</v>
      </c>
      <c r="AL231" s="4" t="s">
        <v>4580</v>
      </c>
      <c r="AM231" s="4" t="s">
        <v>296</v>
      </c>
      <c r="AN231" s="4" t="s">
        <v>457</v>
      </c>
      <c r="AO231" s="13">
        <v>12951378</v>
      </c>
      <c r="AP231" s="13">
        <v>573802427</v>
      </c>
      <c r="AQ231" s="4" t="s">
        <v>4724</v>
      </c>
    </row>
    <row r="232" spans="1:43" x14ac:dyDescent="0.25">
      <c r="A232" s="4" t="str">
        <f t="shared" si="14"/>
        <v>0205.01.17.15</v>
      </c>
      <c r="B232" s="4" t="str">
        <f t="shared" si="15"/>
        <v>0205.01.17</v>
      </c>
      <c r="C232" s="5" t="s">
        <v>629</v>
      </c>
      <c r="D232" s="6" t="s">
        <v>52</v>
      </c>
      <c r="E232" s="6" t="s">
        <v>53</v>
      </c>
      <c r="F232" s="6" t="s">
        <v>7</v>
      </c>
      <c r="G232" s="6" t="s">
        <v>54</v>
      </c>
      <c r="H232" s="6" t="s">
        <v>56</v>
      </c>
      <c r="I232" s="6" t="s">
        <v>1381</v>
      </c>
      <c r="J232" s="6">
        <v>4842</v>
      </c>
      <c r="K232" s="6" t="s">
        <v>1421</v>
      </c>
      <c r="L232" s="6">
        <f t="shared" si="16"/>
        <v>15</v>
      </c>
      <c r="M232" s="7">
        <v>25229566</v>
      </c>
      <c r="N232" s="7">
        <v>1</v>
      </c>
      <c r="O232" s="8" t="s">
        <v>1422</v>
      </c>
      <c r="P232" s="6" t="s">
        <v>1384</v>
      </c>
      <c r="Q232" s="6"/>
      <c r="R232" s="6"/>
      <c r="S232" s="6"/>
      <c r="T232" s="6" t="s">
        <v>634</v>
      </c>
      <c r="U232" s="6" t="s">
        <v>635</v>
      </c>
      <c r="V232" s="6" t="s">
        <v>1385</v>
      </c>
      <c r="W232" s="7">
        <v>1</v>
      </c>
      <c r="X232" s="6" t="s">
        <v>1423</v>
      </c>
      <c r="Y232" s="13">
        <v>351447994</v>
      </c>
      <c r="Z232" s="13">
        <v>351447994</v>
      </c>
      <c r="AA232"/>
      <c r="AB232"/>
      <c r="AC232"/>
      <c r="AE232" s="4" t="s">
        <v>457</v>
      </c>
      <c r="AF232" s="4" t="str">
        <f t="shared" si="13"/>
        <v>0215.01.98</v>
      </c>
      <c r="AG232" s="4" t="s">
        <v>133</v>
      </c>
      <c r="AH232" s="4" t="s">
        <v>457</v>
      </c>
      <c r="AI232" s="4" t="s">
        <v>7</v>
      </c>
      <c r="AJ232" s="4" t="s">
        <v>458</v>
      </c>
      <c r="AK232" s="4" t="s">
        <v>27</v>
      </c>
      <c r="AL232" s="4" t="s">
        <v>542</v>
      </c>
      <c r="AM232" s="4" t="s">
        <v>296</v>
      </c>
      <c r="AN232" s="4" t="s">
        <v>457</v>
      </c>
      <c r="AO232" s="13">
        <v>16286138930</v>
      </c>
      <c r="AP232" s="13">
        <v>573802427</v>
      </c>
      <c r="AQ232" s="4" t="s">
        <v>297</v>
      </c>
    </row>
    <row r="233" spans="1:43" x14ac:dyDescent="0.25">
      <c r="A233" s="4" t="str">
        <f t="shared" si="14"/>
        <v>0205.01.20.1</v>
      </c>
      <c r="B233" s="4" t="str">
        <f t="shared" si="15"/>
        <v>0205.01.20</v>
      </c>
      <c r="C233" s="9" t="s">
        <v>629</v>
      </c>
      <c r="D233" s="10" t="s">
        <v>52</v>
      </c>
      <c r="E233" s="10" t="s">
        <v>53</v>
      </c>
      <c r="F233" s="10" t="s">
        <v>7</v>
      </c>
      <c r="G233" s="10" t="s">
        <v>54</v>
      </c>
      <c r="H233" s="10" t="s">
        <v>18</v>
      </c>
      <c r="I233" s="10" t="s">
        <v>1375</v>
      </c>
      <c r="J233" s="10">
        <v>3011</v>
      </c>
      <c r="K233" s="10" t="s">
        <v>1403</v>
      </c>
      <c r="L233" s="6">
        <f t="shared" si="16"/>
        <v>1</v>
      </c>
      <c r="M233" s="11">
        <v>0</v>
      </c>
      <c r="N233" s="11">
        <v>1</v>
      </c>
      <c r="O233" s="12" t="s">
        <v>1404</v>
      </c>
      <c r="P233" s="10" t="s">
        <v>1378</v>
      </c>
      <c r="Q233" s="10"/>
      <c r="R233" s="10"/>
      <c r="S233" s="10"/>
      <c r="T233" s="10" t="s">
        <v>634</v>
      </c>
      <c r="U233" s="10" t="s">
        <v>635</v>
      </c>
      <c r="V233" s="10" t="s">
        <v>1379</v>
      </c>
      <c r="W233" s="11">
        <v>3</v>
      </c>
      <c r="X233" s="10" t="s">
        <v>1405</v>
      </c>
      <c r="Y233" s="13">
        <v>617738383</v>
      </c>
      <c r="Z233" s="13">
        <v>617738383</v>
      </c>
      <c r="AA233"/>
      <c r="AB233"/>
      <c r="AC233"/>
      <c r="AE233" s="4" t="s">
        <v>460</v>
      </c>
      <c r="AF233" s="4" t="str">
        <f t="shared" si="13"/>
        <v>0216.01.01</v>
      </c>
      <c r="AG233" s="4" t="s">
        <v>137</v>
      </c>
      <c r="AH233" s="4" t="s">
        <v>460</v>
      </c>
      <c r="AI233" s="4" t="s">
        <v>7</v>
      </c>
      <c r="AJ233" s="4" t="s">
        <v>460</v>
      </c>
      <c r="AK233" s="4" t="s">
        <v>7</v>
      </c>
      <c r="AL233" s="4" t="s">
        <v>595</v>
      </c>
      <c r="AM233" s="4" t="s">
        <v>296</v>
      </c>
      <c r="AN233" s="4" t="s">
        <v>460</v>
      </c>
      <c r="AO233" s="13">
        <v>49421513131</v>
      </c>
      <c r="AP233" s="13">
        <v>2049891022</v>
      </c>
      <c r="AQ233" s="4" t="s">
        <v>482</v>
      </c>
    </row>
    <row r="234" spans="1:43" x14ac:dyDescent="0.25">
      <c r="A234" s="4" t="str">
        <f t="shared" si="14"/>
        <v>0205.01.20.2</v>
      </c>
      <c r="B234" s="4" t="str">
        <f t="shared" si="15"/>
        <v>0205.01.20</v>
      </c>
      <c r="C234" s="5" t="s">
        <v>629</v>
      </c>
      <c r="D234" s="6" t="s">
        <v>52</v>
      </c>
      <c r="E234" s="6" t="s">
        <v>53</v>
      </c>
      <c r="F234" s="6" t="s">
        <v>7</v>
      </c>
      <c r="G234" s="6" t="s">
        <v>54</v>
      </c>
      <c r="H234" s="6" t="s">
        <v>18</v>
      </c>
      <c r="I234" s="6" t="s">
        <v>1375</v>
      </c>
      <c r="J234" s="6">
        <v>3013</v>
      </c>
      <c r="K234" s="6" t="s">
        <v>1393</v>
      </c>
      <c r="L234" s="6">
        <f t="shared" si="16"/>
        <v>2</v>
      </c>
      <c r="M234" s="7">
        <v>45519886</v>
      </c>
      <c r="N234" s="7">
        <v>5700</v>
      </c>
      <c r="O234" s="8" t="s">
        <v>1394</v>
      </c>
      <c r="P234" s="6" t="s">
        <v>1395</v>
      </c>
      <c r="Q234" s="6"/>
      <c r="R234" s="6"/>
      <c r="S234" s="6"/>
      <c r="T234" s="6" t="s">
        <v>634</v>
      </c>
      <c r="U234" s="6" t="s">
        <v>635</v>
      </c>
      <c r="V234" s="6" t="s">
        <v>1379</v>
      </c>
      <c r="W234" s="7">
        <v>3</v>
      </c>
      <c r="X234" s="6" t="s">
        <v>1396</v>
      </c>
      <c r="Y234" s="13">
        <v>617738383</v>
      </c>
      <c r="Z234" s="13">
        <v>617738383</v>
      </c>
      <c r="AA234"/>
      <c r="AB234"/>
      <c r="AC234"/>
      <c r="AE234" s="4" t="s">
        <v>460</v>
      </c>
      <c r="AF234" s="4" t="str">
        <f t="shared" si="13"/>
        <v>0216.01.11</v>
      </c>
      <c r="AG234" s="4" t="s">
        <v>137</v>
      </c>
      <c r="AH234" s="4" t="s">
        <v>460</v>
      </c>
      <c r="AI234" s="4" t="s">
        <v>7</v>
      </c>
      <c r="AJ234" s="4" t="s">
        <v>460</v>
      </c>
      <c r="AK234" s="4" t="s">
        <v>10</v>
      </c>
      <c r="AL234" s="4" t="s">
        <v>4581</v>
      </c>
      <c r="AM234" s="4" t="s">
        <v>296</v>
      </c>
      <c r="AN234" s="4" t="s">
        <v>460</v>
      </c>
      <c r="AO234" s="13">
        <v>132079109</v>
      </c>
      <c r="AP234" s="13">
        <v>2049891022</v>
      </c>
      <c r="AQ234" s="4" t="s">
        <v>368</v>
      </c>
    </row>
    <row r="235" spans="1:43" x14ac:dyDescent="0.25">
      <c r="A235" s="4" t="str">
        <f t="shared" si="14"/>
        <v>0205.01.20.3</v>
      </c>
      <c r="B235" s="4" t="str">
        <f t="shared" si="15"/>
        <v>0205.01.20</v>
      </c>
      <c r="C235" s="9" t="s">
        <v>629</v>
      </c>
      <c r="D235" s="10" t="s">
        <v>52</v>
      </c>
      <c r="E235" s="10" t="s">
        <v>53</v>
      </c>
      <c r="F235" s="10" t="s">
        <v>7</v>
      </c>
      <c r="G235" s="10" t="s">
        <v>54</v>
      </c>
      <c r="H235" s="10" t="s">
        <v>18</v>
      </c>
      <c r="I235" s="10" t="s">
        <v>1375</v>
      </c>
      <c r="J235" s="10">
        <v>3037</v>
      </c>
      <c r="K235" s="10" t="s">
        <v>1482</v>
      </c>
      <c r="L235" s="6">
        <f t="shared" si="16"/>
        <v>3</v>
      </c>
      <c r="M235" s="11">
        <v>175230862.28</v>
      </c>
      <c r="N235" s="11">
        <v>21</v>
      </c>
      <c r="O235" s="12" t="s">
        <v>1483</v>
      </c>
      <c r="P235" s="10" t="s">
        <v>1484</v>
      </c>
      <c r="Q235" s="10"/>
      <c r="R235" s="10"/>
      <c r="S235" s="10"/>
      <c r="T235" s="10" t="s">
        <v>634</v>
      </c>
      <c r="U235" s="10" t="s">
        <v>635</v>
      </c>
      <c r="V235" s="10" t="s">
        <v>1379</v>
      </c>
      <c r="W235" s="11">
        <v>1</v>
      </c>
      <c r="X235" s="10" t="s">
        <v>1485</v>
      </c>
      <c r="Y235" s="13">
        <v>617738383</v>
      </c>
      <c r="Z235" s="13">
        <v>617738383</v>
      </c>
      <c r="AA235"/>
      <c r="AB235"/>
      <c r="AC235"/>
      <c r="AE235" s="4" t="s">
        <v>460</v>
      </c>
      <c r="AF235" s="4" t="str">
        <f t="shared" si="13"/>
        <v>0216.01.12</v>
      </c>
      <c r="AG235" s="4" t="s">
        <v>137</v>
      </c>
      <c r="AH235" s="4" t="s">
        <v>460</v>
      </c>
      <c r="AI235" s="4" t="s">
        <v>7</v>
      </c>
      <c r="AJ235" s="4" t="s">
        <v>460</v>
      </c>
      <c r="AK235" s="4" t="s">
        <v>32</v>
      </c>
      <c r="AL235" s="4" t="s">
        <v>4582</v>
      </c>
      <c r="AM235" s="4" t="s">
        <v>296</v>
      </c>
      <c r="AN235" s="4" t="s">
        <v>460</v>
      </c>
      <c r="AO235" s="13">
        <v>296104030</v>
      </c>
      <c r="AP235" s="13">
        <v>2049891022</v>
      </c>
      <c r="AQ235" s="4" t="s">
        <v>397</v>
      </c>
    </row>
    <row r="236" spans="1:43" x14ac:dyDescent="0.25">
      <c r="A236" s="4" t="str">
        <f t="shared" si="14"/>
        <v>0205.01.20.4</v>
      </c>
      <c r="B236" s="4" t="str">
        <f t="shared" si="15"/>
        <v>0205.01.20</v>
      </c>
      <c r="C236" s="9" t="s">
        <v>629</v>
      </c>
      <c r="D236" s="10" t="s">
        <v>52</v>
      </c>
      <c r="E236" s="10" t="s">
        <v>53</v>
      </c>
      <c r="F236" s="10" t="s">
        <v>7</v>
      </c>
      <c r="G236" s="10" t="s">
        <v>54</v>
      </c>
      <c r="H236" s="10" t="s">
        <v>18</v>
      </c>
      <c r="I236" s="10" t="s">
        <v>1375</v>
      </c>
      <c r="J236" s="10">
        <v>4613</v>
      </c>
      <c r="K236" s="10" t="s">
        <v>1376</v>
      </c>
      <c r="L236" s="6">
        <f t="shared" si="16"/>
        <v>4</v>
      </c>
      <c r="M236" s="11">
        <v>0</v>
      </c>
      <c r="N236" s="11">
        <v>3</v>
      </c>
      <c r="O236" s="12" t="s">
        <v>1377</v>
      </c>
      <c r="P236" s="10" t="s">
        <v>1378</v>
      </c>
      <c r="Q236" s="10"/>
      <c r="R236" s="10"/>
      <c r="S236" s="10"/>
      <c r="T236" s="10" t="s">
        <v>634</v>
      </c>
      <c r="U236" s="10" t="s">
        <v>635</v>
      </c>
      <c r="V236" s="10" t="s">
        <v>1379</v>
      </c>
      <c r="W236" s="11">
        <v>3</v>
      </c>
      <c r="X236" s="10" t="s">
        <v>1380</v>
      </c>
      <c r="Y236" s="13">
        <v>617738383</v>
      </c>
      <c r="Z236" s="13">
        <v>617738383</v>
      </c>
      <c r="AA236"/>
      <c r="AB236"/>
      <c r="AC236"/>
      <c r="AE236" s="4" t="s">
        <v>4583</v>
      </c>
      <c r="AF236" s="4" t="str">
        <f t="shared" si="13"/>
        <v>0216.01.12</v>
      </c>
      <c r="AG236" s="4" t="s">
        <v>137</v>
      </c>
      <c r="AH236" s="4" t="s">
        <v>460</v>
      </c>
      <c r="AI236" s="4" t="s">
        <v>7</v>
      </c>
      <c r="AJ236" s="4" t="s">
        <v>460</v>
      </c>
      <c r="AK236" s="4" t="s">
        <v>32</v>
      </c>
      <c r="AL236" s="4" t="s">
        <v>4582</v>
      </c>
      <c r="AM236" s="4" t="s">
        <v>346</v>
      </c>
      <c r="AN236" s="4" t="s">
        <v>4583</v>
      </c>
      <c r="AO236" s="13">
        <v>296104030</v>
      </c>
      <c r="AP236" s="13">
        <v>120000000</v>
      </c>
      <c r="AQ236" s="4" t="s">
        <v>465</v>
      </c>
    </row>
    <row r="237" spans="1:43" x14ac:dyDescent="0.25">
      <c r="A237" s="4" t="str">
        <f t="shared" si="14"/>
        <v>0205.01.20.5</v>
      </c>
      <c r="B237" s="4" t="str">
        <f t="shared" si="15"/>
        <v>0205.01.20</v>
      </c>
      <c r="C237" s="9" t="s">
        <v>629</v>
      </c>
      <c r="D237" s="10" t="s">
        <v>52</v>
      </c>
      <c r="E237" s="10" t="s">
        <v>53</v>
      </c>
      <c r="F237" s="10" t="s">
        <v>7</v>
      </c>
      <c r="G237" s="10" t="s">
        <v>54</v>
      </c>
      <c r="H237" s="10" t="s">
        <v>18</v>
      </c>
      <c r="I237" s="10" t="s">
        <v>1375</v>
      </c>
      <c r="J237" s="10">
        <v>4614</v>
      </c>
      <c r="K237" s="10" t="s">
        <v>1490</v>
      </c>
      <c r="L237" s="6">
        <f t="shared" si="16"/>
        <v>5</v>
      </c>
      <c r="M237" s="11">
        <v>0</v>
      </c>
      <c r="N237" s="11">
        <v>90</v>
      </c>
      <c r="O237" s="12" t="s">
        <v>1377</v>
      </c>
      <c r="P237" s="10" t="s">
        <v>1378</v>
      </c>
      <c r="Q237" s="10"/>
      <c r="R237" s="10"/>
      <c r="S237" s="10"/>
      <c r="T237" s="10" t="s">
        <v>634</v>
      </c>
      <c r="U237" s="10" t="s">
        <v>635</v>
      </c>
      <c r="V237" s="10" t="s">
        <v>1379</v>
      </c>
      <c r="W237" s="11">
        <v>3</v>
      </c>
      <c r="X237" s="10" t="s">
        <v>1491</v>
      </c>
      <c r="Y237" s="13">
        <v>617738383</v>
      </c>
      <c r="Z237" s="13">
        <v>617738383</v>
      </c>
      <c r="AA237"/>
      <c r="AB237"/>
      <c r="AC237"/>
      <c r="AE237" s="4" t="s">
        <v>460</v>
      </c>
      <c r="AF237" s="4" t="str">
        <f t="shared" si="13"/>
        <v>0216.01.13</v>
      </c>
      <c r="AG237" s="4" t="s">
        <v>137</v>
      </c>
      <c r="AH237" s="4" t="s">
        <v>460</v>
      </c>
      <c r="AI237" s="4" t="s">
        <v>7</v>
      </c>
      <c r="AJ237" s="4" t="s">
        <v>460</v>
      </c>
      <c r="AK237" s="4" t="s">
        <v>40</v>
      </c>
      <c r="AL237" s="4" t="s">
        <v>4584</v>
      </c>
      <c r="AM237" s="4" t="s">
        <v>296</v>
      </c>
      <c r="AN237" s="4" t="s">
        <v>460</v>
      </c>
      <c r="AO237" s="13">
        <v>438769661</v>
      </c>
      <c r="AP237" s="13">
        <v>2049891022</v>
      </c>
      <c r="AQ237" s="4" t="s">
        <v>410</v>
      </c>
    </row>
    <row r="238" spans="1:43" x14ac:dyDescent="0.25">
      <c r="A238" s="4" t="str">
        <f t="shared" si="14"/>
        <v>0205.01.20.6</v>
      </c>
      <c r="B238" s="4" t="str">
        <f t="shared" si="15"/>
        <v>0205.01.20</v>
      </c>
      <c r="C238" s="9" t="s">
        <v>629</v>
      </c>
      <c r="D238" s="10" t="s">
        <v>52</v>
      </c>
      <c r="E238" s="10" t="s">
        <v>53</v>
      </c>
      <c r="F238" s="10" t="s">
        <v>7</v>
      </c>
      <c r="G238" s="10" t="s">
        <v>54</v>
      </c>
      <c r="H238" s="10" t="s">
        <v>18</v>
      </c>
      <c r="I238" s="10" t="s">
        <v>1375</v>
      </c>
      <c r="J238" s="10">
        <v>4615</v>
      </c>
      <c r="K238" s="10" t="s">
        <v>1397</v>
      </c>
      <c r="L238" s="6">
        <f t="shared" si="16"/>
        <v>6</v>
      </c>
      <c r="M238" s="11">
        <v>0</v>
      </c>
      <c r="N238" s="11">
        <v>3</v>
      </c>
      <c r="O238" s="12" t="s">
        <v>1398</v>
      </c>
      <c r="P238" s="10" t="s">
        <v>1378</v>
      </c>
      <c r="Q238" s="10"/>
      <c r="R238" s="10"/>
      <c r="S238" s="10"/>
      <c r="T238" s="10" t="s">
        <v>634</v>
      </c>
      <c r="U238" s="10" t="s">
        <v>635</v>
      </c>
      <c r="V238" s="10" t="s">
        <v>1379</v>
      </c>
      <c r="W238" s="11">
        <v>3</v>
      </c>
      <c r="X238" s="10" t="s">
        <v>1399</v>
      </c>
      <c r="Y238" s="13">
        <v>617738383</v>
      </c>
      <c r="Z238" s="13">
        <v>617738383</v>
      </c>
      <c r="AA238"/>
      <c r="AB238"/>
      <c r="AC238"/>
      <c r="AE238" s="4" t="s">
        <v>4585</v>
      </c>
      <c r="AF238" s="4" t="str">
        <f t="shared" si="13"/>
        <v>0216.01.13</v>
      </c>
      <c r="AG238" s="4" t="s">
        <v>137</v>
      </c>
      <c r="AH238" s="4" t="s">
        <v>460</v>
      </c>
      <c r="AI238" s="4" t="s">
        <v>7</v>
      </c>
      <c r="AJ238" s="4" t="s">
        <v>460</v>
      </c>
      <c r="AK238" s="4" t="s">
        <v>40</v>
      </c>
      <c r="AL238" s="4" t="s">
        <v>4584</v>
      </c>
      <c r="AM238" s="4" t="s">
        <v>298</v>
      </c>
      <c r="AN238" s="4" t="s">
        <v>4585</v>
      </c>
      <c r="AO238" s="13">
        <v>438769661</v>
      </c>
      <c r="AP238" s="13">
        <v>71380450</v>
      </c>
      <c r="AQ238" s="4" t="s">
        <v>351</v>
      </c>
    </row>
    <row r="239" spans="1:43" x14ac:dyDescent="0.25">
      <c r="A239" s="4" t="str">
        <f t="shared" si="14"/>
        <v>0205.01.20.7</v>
      </c>
      <c r="B239" s="4" t="str">
        <f t="shared" si="15"/>
        <v>0205.01.20</v>
      </c>
      <c r="C239" s="5" t="s">
        <v>629</v>
      </c>
      <c r="D239" s="6" t="s">
        <v>52</v>
      </c>
      <c r="E239" s="6" t="s">
        <v>53</v>
      </c>
      <c r="F239" s="6" t="s">
        <v>7</v>
      </c>
      <c r="G239" s="6" t="s">
        <v>54</v>
      </c>
      <c r="H239" s="6" t="s">
        <v>18</v>
      </c>
      <c r="I239" s="6" t="s">
        <v>1375</v>
      </c>
      <c r="J239" s="6">
        <v>4616</v>
      </c>
      <c r="K239" s="6" t="s">
        <v>1492</v>
      </c>
      <c r="L239" s="6">
        <f t="shared" si="16"/>
        <v>7</v>
      </c>
      <c r="M239" s="7">
        <v>0</v>
      </c>
      <c r="N239" s="7">
        <v>36</v>
      </c>
      <c r="O239" s="8" t="s">
        <v>1493</v>
      </c>
      <c r="P239" s="6" t="s">
        <v>1494</v>
      </c>
      <c r="Q239" s="6"/>
      <c r="R239" s="6"/>
      <c r="S239" s="6"/>
      <c r="T239" s="6" t="s">
        <v>634</v>
      </c>
      <c r="U239" s="6" t="s">
        <v>635</v>
      </c>
      <c r="V239" s="6" t="s">
        <v>1379</v>
      </c>
      <c r="W239" s="7">
        <v>3</v>
      </c>
      <c r="X239" s="6" t="s">
        <v>1495</v>
      </c>
      <c r="Y239" s="13">
        <v>617738383</v>
      </c>
      <c r="Z239" s="13">
        <v>617738383</v>
      </c>
      <c r="AA239"/>
      <c r="AB239"/>
      <c r="AC239"/>
      <c r="AE239" s="4" t="s">
        <v>460</v>
      </c>
      <c r="AF239" s="4" t="str">
        <f t="shared" si="13"/>
        <v>0216.01.98</v>
      </c>
      <c r="AG239" s="4" t="s">
        <v>137</v>
      </c>
      <c r="AH239" s="4" t="s">
        <v>460</v>
      </c>
      <c r="AI239" s="4" t="s">
        <v>7</v>
      </c>
      <c r="AJ239" s="4" t="s">
        <v>460</v>
      </c>
      <c r="AK239" s="4" t="s">
        <v>27</v>
      </c>
      <c r="AL239" s="4" t="s">
        <v>542</v>
      </c>
      <c r="AM239" s="4" t="s">
        <v>296</v>
      </c>
      <c r="AN239" s="4" t="s">
        <v>460</v>
      </c>
      <c r="AO239" s="13">
        <v>16286138930</v>
      </c>
      <c r="AP239" s="13">
        <v>2049891022</v>
      </c>
      <c r="AQ239" s="4" t="s">
        <v>4636</v>
      </c>
    </row>
    <row r="240" spans="1:43" x14ac:dyDescent="0.25">
      <c r="A240" s="4" t="str">
        <f t="shared" si="14"/>
        <v>0205.01.20.8</v>
      </c>
      <c r="B240" s="4" t="str">
        <f t="shared" si="15"/>
        <v>0205.01.20</v>
      </c>
      <c r="C240" s="5" t="s">
        <v>629</v>
      </c>
      <c r="D240" s="6" t="s">
        <v>52</v>
      </c>
      <c r="E240" s="6" t="s">
        <v>53</v>
      </c>
      <c r="F240" s="6" t="s">
        <v>7</v>
      </c>
      <c r="G240" s="6" t="s">
        <v>54</v>
      </c>
      <c r="H240" s="6" t="s">
        <v>18</v>
      </c>
      <c r="I240" s="6" t="s">
        <v>1375</v>
      </c>
      <c r="J240" s="6">
        <v>4617</v>
      </c>
      <c r="K240" s="6" t="s">
        <v>1400</v>
      </c>
      <c r="L240" s="6">
        <f t="shared" si="16"/>
        <v>8</v>
      </c>
      <c r="M240" s="7">
        <v>0</v>
      </c>
      <c r="N240" s="7">
        <v>390</v>
      </c>
      <c r="O240" s="8" t="s">
        <v>1401</v>
      </c>
      <c r="P240" s="6" t="s">
        <v>1378</v>
      </c>
      <c r="Q240" s="6"/>
      <c r="R240" s="6"/>
      <c r="S240" s="6"/>
      <c r="T240" s="6" t="s">
        <v>634</v>
      </c>
      <c r="U240" s="6" t="s">
        <v>635</v>
      </c>
      <c r="V240" s="6" t="s">
        <v>1379</v>
      </c>
      <c r="W240" s="7">
        <v>3</v>
      </c>
      <c r="X240" s="6" t="s">
        <v>1402</v>
      </c>
      <c r="Y240" s="13">
        <v>617738383</v>
      </c>
      <c r="Z240" s="13">
        <v>617738383</v>
      </c>
      <c r="AA240"/>
      <c r="AB240"/>
      <c r="AC240"/>
      <c r="AE240" s="4" t="s">
        <v>460</v>
      </c>
      <c r="AF240" s="4" t="str">
        <f t="shared" si="13"/>
        <v>0216.01.99</v>
      </c>
      <c r="AG240" s="4" t="s">
        <v>137</v>
      </c>
      <c r="AH240" s="4" t="s">
        <v>460</v>
      </c>
      <c r="AI240" s="4" t="s">
        <v>7</v>
      </c>
      <c r="AJ240" s="4" t="s">
        <v>460</v>
      </c>
      <c r="AK240" s="4" t="s">
        <v>104</v>
      </c>
      <c r="AL240" s="4" t="s">
        <v>4586</v>
      </c>
      <c r="AM240" s="4" t="s">
        <v>296</v>
      </c>
      <c r="AN240" s="4" t="s">
        <v>460</v>
      </c>
      <c r="AO240" s="13">
        <v>469908660</v>
      </c>
      <c r="AP240" s="13">
        <v>2049891022</v>
      </c>
      <c r="AQ240" s="4" t="s">
        <v>546</v>
      </c>
    </row>
    <row r="241" spans="1:43" x14ac:dyDescent="0.25">
      <c r="A241" s="4" t="str">
        <f t="shared" si="14"/>
        <v>0205.01.20.9</v>
      </c>
      <c r="B241" s="4" t="str">
        <f t="shared" si="15"/>
        <v>0205.01.20</v>
      </c>
      <c r="C241" s="5" t="s">
        <v>629</v>
      </c>
      <c r="D241" s="6" t="s">
        <v>52</v>
      </c>
      <c r="E241" s="6" t="s">
        <v>53</v>
      </c>
      <c r="F241" s="6" t="s">
        <v>7</v>
      </c>
      <c r="G241" s="6" t="s">
        <v>54</v>
      </c>
      <c r="H241" s="6" t="s">
        <v>18</v>
      </c>
      <c r="I241" s="6" t="s">
        <v>1375</v>
      </c>
      <c r="J241" s="6">
        <v>4618</v>
      </c>
      <c r="K241" s="6" t="s">
        <v>1499</v>
      </c>
      <c r="L241" s="6">
        <f t="shared" si="16"/>
        <v>9</v>
      </c>
      <c r="M241" s="7">
        <v>300000</v>
      </c>
      <c r="N241" s="7">
        <v>300000</v>
      </c>
      <c r="O241" s="8" t="s">
        <v>1500</v>
      </c>
      <c r="P241" s="6" t="s">
        <v>1501</v>
      </c>
      <c r="Q241" s="6"/>
      <c r="R241" s="6"/>
      <c r="S241" s="6"/>
      <c r="T241" s="6" t="s">
        <v>634</v>
      </c>
      <c r="U241" s="6" t="s">
        <v>635</v>
      </c>
      <c r="V241" s="6" t="s">
        <v>1379</v>
      </c>
      <c r="W241" s="7">
        <v>3</v>
      </c>
      <c r="X241" s="6" t="s">
        <v>1502</v>
      </c>
      <c r="Y241" s="13">
        <v>617738383</v>
      </c>
      <c r="Z241" s="13">
        <v>617738383</v>
      </c>
      <c r="AA241"/>
      <c r="AB241"/>
      <c r="AC241"/>
      <c r="AE241" s="4" t="s">
        <v>461</v>
      </c>
      <c r="AF241" s="4" t="str">
        <f t="shared" si="13"/>
        <v>0217.01.11</v>
      </c>
      <c r="AG241" s="4" t="s">
        <v>138</v>
      </c>
      <c r="AH241" s="4" t="s">
        <v>461</v>
      </c>
      <c r="AI241" s="4" t="s">
        <v>7</v>
      </c>
      <c r="AJ241" s="4" t="s">
        <v>461</v>
      </c>
      <c r="AK241" s="4" t="s">
        <v>10</v>
      </c>
      <c r="AL241" s="4" t="s">
        <v>2228</v>
      </c>
      <c r="AM241" s="4" t="s">
        <v>296</v>
      </c>
      <c r="AN241" s="4" t="s">
        <v>461</v>
      </c>
      <c r="AO241" s="13">
        <v>451273818</v>
      </c>
      <c r="AP241" s="13">
        <v>474164701</v>
      </c>
      <c r="AQ241" s="4" t="s">
        <v>4717</v>
      </c>
    </row>
    <row r="242" spans="1:43" x14ac:dyDescent="0.25">
      <c r="A242" s="4" t="str">
        <f t="shared" si="14"/>
        <v>0205.01.20.10</v>
      </c>
      <c r="B242" s="4" t="str">
        <f t="shared" si="15"/>
        <v>0205.01.20</v>
      </c>
      <c r="C242" s="9" t="s">
        <v>629</v>
      </c>
      <c r="D242" s="10" t="s">
        <v>52</v>
      </c>
      <c r="E242" s="10" t="s">
        <v>53</v>
      </c>
      <c r="F242" s="10" t="s">
        <v>7</v>
      </c>
      <c r="G242" s="10" t="s">
        <v>54</v>
      </c>
      <c r="H242" s="10" t="s">
        <v>18</v>
      </c>
      <c r="I242" s="10" t="s">
        <v>1375</v>
      </c>
      <c r="J242" s="10">
        <v>4619</v>
      </c>
      <c r="K242" s="10" t="s">
        <v>1496</v>
      </c>
      <c r="L242" s="6">
        <f t="shared" si="16"/>
        <v>10</v>
      </c>
      <c r="M242" s="11">
        <v>0</v>
      </c>
      <c r="N242" s="11">
        <v>16</v>
      </c>
      <c r="O242" s="12" t="s">
        <v>1497</v>
      </c>
      <c r="P242" s="10" t="s">
        <v>1378</v>
      </c>
      <c r="Q242" s="10"/>
      <c r="R242" s="10"/>
      <c r="S242" s="10"/>
      <c r="T242" s="10" t="s">
        <v>634</v>
      </c>
      <c r="U242" s="10" t="s">
        <v>635</v>
      </c>
      <c r="V242" s="10" t="s">
        <v>1379</v>
      </c>
      <c r="W242" s="11">
        <v>3</v>
      </c>
      <c r="X242" s="10" t="s">
        <v>1498</v>
      </c>
      <c r="Y242" s="13">
        <v>617738383</v>
      </c>
      <c r="Z242" s="13">
        <v>617738383</v>
      </c>
      <c r="AA242"/>
      <c r="AB242"/>
      <c r="AC242"/>
      <c r="AE242" s="4" t="s">
        <v>461</v>
      </c>
      <c r="AF242" s="4" t="str">
        <f t="shared" si="13"/>
        <v>0217.01.98</v>
      </c>
      <c r="AG242" s="4" t="s">
        <v>138</v>
      </c>
      <c r="AH242" s="4" t="s">
        <v>461</v>
      </c>
      <c r="AI242" s="4" t="s">
        <v>7</v>
      </c>
      <c r="AJ242" s="4" t="s">
        <v>461</v>
      </c>
      <c r="AK242" s="4" t="s">
        <v>27</v>
      </c>
      <c r="AL242" s="4" t="s">
        <v>542</v>
      </c>
      <c r="AM242" s="4" t="s">
        <v>296</v>
      </c>
      <c r="AN242" s="4" t="s">
        <v>461</v>
      </c>
      <c r="AO242" s="13">
        <v>16286138930</v>
      </c>
      <c r="AP242" s="13">
        <v>474164701</v>
      </c>
      <c r="AQ242" s="4" t="s">
        <v>590</v>
      </c>
    </row>
    <row r="243" spans="1:43" x14ac:dyDescent="0.25">
      <c r="A243" s="4" t="str">
        <f t="shared" si="14"/>
        <v>0206.01.12.1</v>
      </c>
      <c r="B243" s="4" t="str">
        <f t="shared" si="15"/>
        <v>0206.01.12</v>
      </c>
      <c r="C243" s="5" t="s">
        <v>629</v>
      </c>
      <c r="D243" s="6" t="s">
        <v>59</v>
      </c>
      <c r="E243" s="6" t="s">
        <v>60</v>
      </c>
      <c r="F243" s="6" t="s">
        <v>7</v>
      </c>
      <c r="G243" s="6" t="s">
        <v>61</v>
      </c>
      <c r="H243" s="6" t="s">
        <v>32</v>
      </c>
      <c r="I243" s="6" t="s">
        <v>1507</v>
      </c>
      <c r="J243" s="6">
        <v>87</v>
      </c>
      <c r="K243" s="6" t="s">
        <v>1508</v>
      </c>
      <c r="L243" s="6">
        <f t="shared" si="16"/>
        <v>1</v>
      </c>
      <c r="M243" s="7">
        <v>953986827</v>
      </c>
      <c r="N243" s="7">
        <v>126809</v>
      </c>
      <c r="O243" s="8" t="s">
        <v>63</v>
      </c>
      <c r="P243" s="6" t="s">
        <v>1509</v>
      </c>
      <c r="Q243" s="6"/>
      <c r="R243" s="6"/>
      <c r="S243" s="6"/>
      <c r="T243" s="6" t="s">
        <v>634</v>
      </c>
      <c r="U243" s="6" t="s">
        <v>635</v>
      </c>
      <c r="V243" s="6" t="s">
        <v>1510</v>
      </c>
      <c r="W243" s="7">
        <v>2</v>
      </c>
      <c r="X243" s="6" t="s">
        <v>1511</v>
      </c>
      <c r="Y243" s="13">
        <v>4924769614</v>
      </c>
      <c r="Z243" s="13">
        <v>3516894803</v>
      </c>
      <c r="AA243"/>
      <c r="AB243"/>
      <c r="AC243"/>
      <c r="AE243" s="4" t="s">
        <v>462</v>
      </c>
      <c r="AF243" s="4" t="str">
        <f t="shared" si="13"/>
        <v>0218.01.01</v>
      </c>
      <c r="AG243" s="4" t="s">
        <v>143</v>
      </c>
      <c r="AH243" s="4" t="s">
        <v>463</v>
      </c>
      <c r="AI243" s="4" t="s">
        <v>7</v>
      </c>
      <c r="AJ243" s="4" t="s">
        <v>464</v>
      </c>
      <c r="AK243" s="4" t="s">
        <v>7</v>
      </c>
      <c r="AL243" s="4" t="s">
        <v>595</v>
      </c>
      <c r="AM243" s="4" t="s">
        <v>296</v>
      </c>
      <c r="AN243" s="4" t="s">
        <v>462</v>
      </c>
      <c r="AO243" s="13">
        <v>49421513131</v>
      </c>
      <c r="AP243" s="13">
        <v>7393936568</v>
      </c>
      <c r="AQ243" s="4" t="s">
        <v>528</v>
      </c>
    </row>
    <row r="244" spans="1:43" x14ac:dyDescent="0.25">
      <c r="A244" s="4" t="str">
        <f t="shared" si="14"/>
        <v>0206.01.12.2</v>
      </c>
      <c r="B244" s="4" t="str">
        <f t="shared" si="15"/>
        <v>0206.01.12</v>
      </c>
      <c r="C244" s="9" t="s">
        <v>629</v>
      </c>
      <c r="D244" s="10" t="s">
        <v>59</v>
      </c>
      <c r="E244" s="10" t="s">
        <v>60</v>
      </c>
      <c r="F244" s="10" t="s">
        <v>7</v>
      </c>
      <c r="G244" s="10" t="s">
        <v>61</v>
      </c>
      <c r="H244" s="10" t="s">
        <v>32</v>
      </c>
      <c r="I244" s="10" t="s">
        <v>1507</v>
      </c>
      <c r="J244" s="10">
        <v>4397</v>
      </c>
      <c r="K244" s="10" t="s">
        <v>1528</v>
      </c>
      <c r="L244" s="6">
        <f t="shared" si="16"/>
        <v>2</v>
      </c>
      <c r="M244" s="11">
        <v>3285380053</v>
      </c>
      <c r="N244" s="11">
        <v>200000</v>
      </c>
      <c r="O244" s="12" t="s">
        <v>1529</v>
      </c>
      <c r="P244" s="10" t="s">
        <v>1529</v>
      </c>
      <c r="Q244" s="10"/>
      <c r="R244" s="10"/>
      <c r="S244" s="10"/>
      <c r="T244" s="10" t="s">
        <v>634</v>
      </c>
      <c r="U244" s="10" t="s">
        <v>635</v>
      </c>
      <c r="V244" s="10" t="s">
        <v>1510</v>
      </c>
      <c r="W244" s="11">
        <v>2</v>
      </c>
      <c r="X244" s="10" t="s">
        <v>1530</v>
      </c>
      <c r="Y244" s="13">
        <v>4924769614</v>
      </c>
      <c r="Z244" s="13">
        <v>3516894803</v>
      </c>
      <c r="AA244"/>
      <c r="AB244"/>
      <c r="AC244"/>
      <c r="AE244" s="4" t="s">
        <v>462</v>
      </c>
      <c r="AF244" s="4" t="str">
        <f t="shared" si="13"/>
        <v>0218.01.11</v>
      </c>
      <c r="AG244" s="4" t="s">
        <v>143</v>
      </c>
      <c r="AH244" s="4" t="s">
        <v>463</v>
      </c>
      <c r="AI244" s="4" t="s">
        <v>7</v>
      </c>
      <c r="AJ244" s="4" t="s">
        <v>464</v>
      </c>
      <c r="AK244" s="4" t="s">
        <v>10</v>
      </c>
      <c r="AL244" s="4" t="s">
        <v>2283</v>
      </c>
      <c r="AM244" s="4" t="s">
        <v>296</v>
      </c>
      <c r="AN244" s="4" t="s">
        <v>462</v>
      </c>
      <c r="AO244" s="13">
        <v>332054081</v>
      </c>
      <c r="AP244" s="13">
        <v>7393936568</v>
      </c>
      <c r="AQ244" s="4" t="s">
        <v>551</v>
      </c>
    </row>
    <row r="245" spans="1:43" x14ac:dyDescent="0.25">
      <c r="A245" s="4" t="str">
        <f t="shared" si="14"/>
        <v>0206.01.13.1</v>
      </c>
      <c r="B245" s="4" t="str">
        <f t="shared" si="15"/>
        <v>0206.01.13</v>
      </c>
      <c r="C245" s="9" t="s">
        <v>629</v>
      </c>
      <c r="D245" s="10" t="s">
        <v>59</v>
      </c>
      <c r="E245" s="10" t="s">
        <v>60</v>
      </c>
      <c r="F245" s="10" t="s">
        <v>7</v>
      </c>
      <c r="G245" s="10" t="s">
        <v>61</v>
      </c>
      <c r="H245" s="10" t="s">
        <v>40</v>
      </c>
      <c r="I245" s="10" t="s">
        <v>1512</v>
      </c>
      <c r="J245" s="10">
        <v>95</v>
      </c>
      <c r="K245" s="10" t="s">
        <v>1513</v>
      </c>
      <c r="L245" s="6">
        <f t="shared" si="16"/>
        <v>1</v>
      </c>
      <c r="M245" s="11">
        <v>38639270960</v>
      </c>
      <c r="N245" s="11">
        <v>1293562</v>
      </c>
      <c r="O245" s="12" t="s">
        <v>64</v>
      </c>
      <c r="P245" s="10" t="s">
        <v>1514</v>
      </c>
      <c r="Q245" s="10"/>
      <c r="R245" s="10"/>
      <c r="S245" s="10"/>
      <c r="T245" s="10" t="s">
        <v>634</v>
      </c>
      <c r="U245" s="10" t="s">
        <v>635</v>
      </c>
      <c r="V245" s="10" t="s">
        <v>1515</v>
      </c>
      <c r="W245" s="11">
        <v>2</v>
      </c>
      <c r="X245" s="10" t="s">
        <v>1516</v>
      </c>
      <c r="Y245" s="13">
        <v>52182378462</v>
      </c>
      <c r="Z245" s="13">
        <v>117840352888</v>
      </c>
      <c r="AA245"/>
      <c r="AB245"/>
      <c r="AC245"/>
      <c r="AE245" s="4" t="s">
        <v>462</v>
      </c>
      <c r="AF245" s="4" t="str">
        <f t="shared" si="13"/>
        <v>0218.01.12</v>
      </c>
      <c r="AG245" s="4" t="s">
        <v>143</v>
      </c>
      <c r="AH245" s="4" t="s">
        <v>463</v>
      </c>
      <c r="AI245" s="4" t="s">
        <v>7</v>
      </c>
      <c r="AJ245" s="4" t="s">
        <v>464</v>
      </c>
      <c r="AK245" s="4" t="s">
        <v>32</v>
      </c>
      <c r="AL245" s="4" t="s">
        <v>2252</v>
      </c>
      <c r="AM245" s="4" t="s">
        <v>296</v>
      </c>
      <c r="AN245" s="4" t="s">
        <v>462</v>
      </c>
      <c r="AO245" s="13">
        <v>902482957</v>
      </c>
      <c r="AP245" s="13">
        <v>7393936568</v>
      </c>
      <c r="AQ245" s="4" t="s">
        <v>399</v>
      </c>
    </row>
    <row r="246" spans="1:43" x14ac:dyDescent="0.25">
      <c r="A246" s="4" t="str">
        <f t="shared" si="14"/>
        <v>0206.01.14.1</v>
      </c>
      <c r="B246" s="4" t="str">
        <f t="shared" si="15"/>
        <v>0206.01.14</v>
      </c>
      <c r="C246" s="5" t="s">
        <v>629</v>
      </c>
      <c r="D246" s="6" t="s">
        <v>59</v>
      </c>
      <c r="E246" s="6" t="s">
        <v>60</v>
      </c>
      <c r="F246" s="6" t="s">
        <v>7</v>
      </c>
      <c r="G246" s="6" t="s">
        <v>61</v>
      </c>
      <c r="H246" s="6" t="s">
        <v>41</v>
      </c>
      <c r="I246" s="6" t="s">
        <v>1517</v>
      </c>
      <c r="J246" s="6">
        <v>137</v>
      </c>
      <c r="K246" s="6" t="s">
        <v>1518</v>
      </c>
      <c r="L246" s="6">
        <f t="shared" si="16"/>
        <v>1</v>
      </c>
      <c r="M246" s="7">
        <v>13855950302</v>
      </c>
      <c r="N246" s="7">
        <v>467807</v>
      </c>
      <c r="O246" s="8" t="s">
        <v>65</v>
      </c>
      <c r="P246" s="6" t="s">
        <v>65</v>
      </c>
      <c r="Q246" s="6"/>
      <c r="R246" s="6"/>
      <c r="S246" s="6"/>
      <c r="T246" s="6" t="s">
        <v>634</v>
      </c>
      <c r="U246" s="6" t="s">
        <v>635</v>
      </c>
      <c r="V246" s="6" t="s">
        <v>1519</v>
      </c>
      <c r="W246" s="7">
        <v>2</v>
      </c>
      <c r="X246" s="6" t="s">
        <v>1520</v>
      </c>
      <c r="Y246" s="13">
        <v>21127102061</v>
      </c>
      <c r="Z246" s="13">
        <v>117840352888</v>
      </c>
      <c r="AA246"/>
      <c r="AB246"/>
      <c r="AC246"/>
      <c r="AE246" s="4" t="s">
        <v>462</v>
      </c>
      <c r="AF246" s="4" t="str">
        <f t="shared" si="13"/>
        <v>0218.01.13</v>
      </c>
      <c r="AG246" s="4" t="s">
        <v>143</v>
      </c>
      <c r="AH246" s="4" t="s">
        <v>463</v>
      </c>
      <c r="AI246" s="4" t="s">
        <v>7</v>
      </c>
      <c r="AJ246" s="4" t="s">
        <v>464</v>
      </c>
      <c r="AK246" s="4" t="s">
        <v>40</v>
      </c>
      <c r="AL246" s="4" t="s">
        <v>2247</v>
      </c>
      <c r="AM246" s="4" t="s">
        <v>296</v>
      </c>
      <c r="AN246" s="4" t="s">
        <v>462</v>
      </c>
      <c r="AO246" s="13">
        <v>108478704</v>
      </c>
      <c r="AP246" s="13">
        <v>7393936568</v>
      </c>
      <c r="AQ246" s="4" t="s">
        <v>594</v>
      </c>
    </row>
    <row r="247" spans="1:43" x14ac:dyDescent="0.25">
      <c r="A247" s="4" t="str">
        <f t="shared" si="14"/>
        <v>0206.01.15.1</v>
      </c>
      <c r="B247" s="4" t="str">
        <f t="shared" si="15"/>
        <v>0206.01.15</v>
      </c>
      <c r="C247" s="9" t="s">
        <v>629</v>
      </c>
      <c r="D247" s="10" t="s">
        <v>59</v>
      </c>
      <c r="E247" s="10" t="s">
        <v>60</v>
      </c>
      <c r="F247" s="10" t="s">
        <v>7</v>
      </c>
      <c r="G247" s="10" t="s">
        <v>61</v>
      </c>
      <c r="H247" s="10" t="s">
        <v>31</v>
      </c>
      <c r="I247" s="10" t="s">
        <v>1521</v>
      </c>
      <c r="J247" s="10">
        <v>175</v>
      </c>
      <c r="K247" s="10" t="s">
        <v>1522</v>
      </c>
      <c r="L247" s="6">
        <f t="shared" si="16"/>
        <v>1</v>
      </c>
      <c r="M247" s="11">
        <v>181186400</v>
      </c>
      <c r="N247" s="11">
        <v>304316</v>
      </c>
      <c r="O247" s="12" t="s">
        <v>66</v>
      </c>
      <c r="P247" s="10" t="s">
        <v>66</v>
      </c>
      <c r="Q247" s="10"/>
      <c r="R247" s="10"/>
      <c r="S247" s="10"/>
      <c r="T247" s="10" t="s">
        <v>634</v>
      </c>
      <c r="U247" s="10" t="s">
        <v>635</v>
      </c>
      <c r="V247" s="10" t="s">
        <v>1523</v>
      </c>
      <c r="W247" s="11">
        <v>2</v>
      </c>
      <c r="X247" s="10" t="s">
        <v>1524</v>
      </c>
      <c r="Y247" s="13">
        <v>6152077655</v>
      </c>
      <c r="Z247" s="13">
        <v>117840352888</v>
      </c>
      <c r="AA247"/>
      <c r="AB247"/>
      <c r="AC247"/>
      <c r="AE247" s="4" t="s">
        <v>462</v>
      </c>
      <c r="AF247" s="4" t="str">
        <f t="shared" si="13"/>
        <v>0218.01.14</v>
      </c>
      <c r="AG247" s="4" t="s">
        <v>143</v>
      </c>
      <c r="AH247" s="4" t="s">
        <v>463</v>
      </c>
      <c r="AI247" s="4" t="s">
        <v>7</v>
      </c>
      <c r="AJ247" s="4" t="s">
        <v>464</v>
      </c>
      <c r="AK247" s="4" t="s">
        <v>41</v>
      </c>
      <c r="AL247" s="4" t="s">
        <v>4587</v>
      </c>
      <c r="AM247" s="4" t="s">
        <v>296</v>
      </c>
      <c r="AN247" s="4" t="s">
        <v>462</v>
      </c>
      <c r="AO247" s="13">
        <v>108199974</v>
      </c>
      <c r="AP247" s="13">
        <v>7393936568</v>
      </c>
      <c r="AQ247" s="4" t="s">
        <v>424</v>
      </c>
    </row>
    <row r="248" spans="1:43" x14ac:dyDescent="0.25">
      <c r="A248" s="4" t="str">
        <f t="shared" si="14"/>
        <v>0206.01.15.2</v>
      </c>
      <c r="B248" s="4" t="str">
        <f t="shared" si="15"/>
        <v>0206.01.15</v>
      </c>
      <c r="C248" s="5" t="s">
        <v>629</v>
      </c>
      <c r="D248" s="6" t="s">
        <v>59</v>
      </c>
      <c r="E248" s="6" t="s">
        <v>60</v>
      </c>
      <c r="F248" s="6" t="s">
        <v>7</v>
      </c>
      <c r="G248" s="6" t="s">
        <v>61</v>
      </c>
      <c r="H248" s="6" t="s">
        <v>31</v>
      </c>
      <c r="I248" s="6" t="s">
        <v>1521</v>
      </c>
      <c r="J248" s="6">
        <v>177</v>
      </c>
      <c r="K248" s="6" t="s">
        <v>1525</v>
      </c>
      <c r="L248" s="6">
        <f t="shared" si="16"/>
        <v>2</v>
      </c>
      <c r="M248" s="7">
        <v>833000000</v>
      </c>
      <c r="N248" s="7">
        <v>70000</v>
      </c>
      <c r="O248" s="8" t="s">
        <v>1526</v>
      </c>
      <c r="P248" s="6" t="s">
        <v>67</v>
      </c>
      <c r="Q248" s="6"/>
      <c r="R248" s="6"/>
      <c r="S248" s="6"/>
      <c r="T248" s="6" t="s">
        <v>634</v>
      </c>
      <c r="U248" s="6" t="s">
        <v>635</v>
      </c>
      <c r="V248" s="6" t="s">
        <v>1523</v>
      </c>
      <c r="W248" s="7">
        <v>2</v>
      </c>
      <c r="X248" s="6" t="s">
        <v>1527</v>
      </c>
      <c r="Y248" s="13">
        <v>6152077655</v>
      </c>
      <c r="Z248" s="13">
        <v>117840352888</v>
      </c>
      <c r="AA248"/>
      <c r="AB248"/>
      <c r="AC248"/>
      <c r="AE248" s="4" t="s">
        <v>462</v>
      </c>
      <c r="AF248" s="4" t="str">
        <f t="shared" si="13"/>
        <v>0218.01.15</v>
      </c>
      <c r="AG248" s="4" t="s">
        <v>143</v>
      </c>
      <c r="AH248" s="4" t="s">
        <v>463</v>
      </c>
      <c r="AI248" s="4" t="s">
        <v>7</v>
      </c>
      <c r="AJ248" s="4" t="s">
        <v>464</v>
      </c>
      <c r="AK248" s="4" t="s">
        <v>31</v>
      </c>
      <c r="AL248" s="4" t="s">
        <v>2258</v>
      </c>
      <c r="AM248" s="4" t="s">
        <v>296</v>
      </c>
      <c r="AN248" s="4" t="s">
        <v>462</v>
      </c>
      <c r="AO248" s="13">
        <v>55792778</v>
      </c>
      <c r="AP248" s="13">
        <v>7393936568</v>
      </c>
      <c r="AQ248" s="4" t="s">
        <v>490</v>
      </c>
    </row>
    <row r="249" spans="1:43" x14ac:dyDescent="0.25">
      <c r="A249" s="4" t="str">
        <f t="shared" si="14"/>
        <v>0206.01.16.1</v>
      </c>
      <c r="B249" s="4" t="str">
        <f t="shared" si="15"/>
        <v>0206.01.16</v>
      </c>
      <c r="C249" s="9" t="s">
        <v>629</v>
      </c>
      <c r="D249" s="10" t="s">
        <v>59</v>
      </c>
      <c r="E249" s="10" t="s">
        <v>60</v>
      </c>
      <c r="F249" s="10" t="s">
        <v>7</v>
      </c>
      <c r="G249" s="10" t="s">
        <v>61</v>
      </c>
      <c r="H249" s="10" t="s">
        <v>24</v>
      </c>
      <c r="I249" s="10" t="s">
        <v>1537</v>
      </c>
      <c r="J249" s="10">
        <v>4428</v>
      </c>
      <c r="K249" s="10" t="s">
        <v>1538</v>
      </c>
      <c r="L249" s="6">
        <f t="shared" si="16"/>
        <v>1</v>
      </c>
      <c r="M249" s="11">
        <v>15052434953</v>
      </c>
      <c r="N249" s="11">
        <v>1548356</v>
      </c>
      <c r="O249" s="12" t="s">
        <v>1539</v>
      </c>
      <c r="P249" s="10" t="s">
        <v>1290</v>
      </c>
      <c r="Q249" s="10"/>
      <c r="R249" s="10"/>
      <c r="S249" s="10"/>
      <c r="T249" s="10" t="s">
        <v>634</v>
      </c>
      <c r="U249" s="10" t="s">
        <v>635</v>
      </c>
      <c r="V249" s="10" t="s">
        <v>1540</v>
      </c>
      <c r="W249" s="11">
        <v>2</v>
      </c>
      <c r="X249" s="10" t="s">
        <v>1541</v>
      </c>
      <c r="Y249" s="13">
        <v>17620732797</v>
      </c>
      <c r="Z249" s="13">
        <v>17620732797</v>
      </c>
      <c r="AA249"/>
      <c r="AB249"/>
      <c r="AC249"/>
      <c r="AE249" s="4" t="s">
        <v>462</v>
      </c>
      <c r="AF249" s="4" t="str">
        <f t="shared" si="13"/>
        <v>0218.01.98</v>
      </c>
      <c r="AG249" s="4" t="s">
        <v>143</v>
      </c>
      <c r="AH249" s="4" t="s">
        <v>463</v>
      </c>
      <c r="AI249" s="4" t="s">
        <v>7</v>
      </c>
      <c r="AJ249" s="4" t="s">
        <v>464</v>
      </c>
      <c r="AK249" s="4" t="s">
        <v>27</v>
      </c>
      <c r="AL249" s="4" t="s">
        <v>542</v>
      </c>
      <c r="AM249" s="4" t="s">
        <v>296</v>
      </c>
      <c r="AN249" s="4" t="s">
        <v>462</v>
      </c>
      <c r="AO249" s="13">
        <v>16286138930</v>
      </c>
      <c r="AP249" s="13">
        <v>7393936568</v>
      </c>
      <c r="AQ249" s="4" t="s">
        <v>493</v>
      </c>
    </row>
    <row r="250" spans="1:43" x14ac:dyDescent="0.25">
      <c r="A250" s="4" t="str">
        <f t="shared" si="14"/>
        <v>0206.01.16.2</v>
      </c>
      <c r="B250" s="4" t="str">
        <f t="shared" si="15"/>
        <v>0206.01.16</v>
      </c>
      <c r="C250" s="9" t="s">
        <v>629</v>
      </c>
      <c r="D250" s="10" t="s">
        <v>59</v>
      </c>
      <c r="E250" s="10" t="s">
        <v>60</v>
      </c>
      <c r="F250" s="10" t="s">
        <v>7</v>
      </c>
      <c r="G250" s="10" t="s">
        <v>61</v>
      </c>
      <c r="H250" s="10" t="s">
        <v>24</v>
      </c>
      <c r="I250" s="10" t="s">
        <v>1537</v>
      </c>
      <c r="J250" s="10">
        <v>4429</v>
      </c>
      <c r="K250" s="10" t="s">
        <v>1553</v>
      </c>
      <c r="L250" s="6">
        <f t="shared" si="16"/>
        <v>2</v>
      </c>
      <c r="M250" s="11">
        <v>10000000</v>
      </c>
      <c r="N250" s="11">
        <v>280000</v>
      </c>
      <c r="O250" s="12" t="s">
        <v>1539</v>
      </c>
      <c r="P250" s="10" t="s">
        <v>1290</v>
      </c>
      <c r="Q250" s="10"/>
      <c r="R250" s="10"/>
      <c r="S250" s="10"/>
      <c r="T250" s="10" t="s">
        <v>634</v>
      </c>
      <c r="U250" s="10" t="s">
        <v>635</v>
      </c>
      <c r="V250" s="10" t="s">
        <v>1540</v>
      </c>
      <c r="W250" s="11">
        <v>2</v>
      </c>
      <c r="X250" s="10" t="s">
        <v>1554</v>
      </c>
      <c r="Y250" s="13">
        <v>17620732797</v>
      </c>
      <c r="Z250" s="13">
        <v>17620732797</v>
      </c>
      <c r="AA250"/>
      <c r="AB250"/>
      <c r="AC250"/>
      <c r="AE250" s="4" t="s">
        <v>462</v>
      </c>
      <c r="AF250" s="4" t="str">
        <f t="shared" si="13"/>
        <v>0218.01.99</v>
      </c>
      <c r="AG250" s="4" t="s">
        <v>143</v>
      </c>
      <c r="AH250" s="4" t="s">
        <v>463</v>
      </c>
      <c r="AI250" s="4" t="s">
        <v>7</v>
      </c>
      <c r="AJ250" s="4" t="s">
        <v>464</v>
      </c>
      <c r="AK250" s="4" t="s">
        <v>104</v>
      </c>
      <c r="AL250" s="4" t="s">
        <v>4588</v>
      </c>
      <c r="AM250" s="4" t="s">
        <v>296</v>
      </c>
      <c r="AN250" s="4" t="s">
        <v>462</v>
      </c>
      <c r="AO250" s="13">
        <v>5117945809</v>
      </c>
      <c r="AP250" s="13">
        <v>7393936568</v>
      </c>
      <c r="AQ250" s="4" t="s">
        <v>529</v>
      </c>
    </row>
    <row r="251" spans="1:43" x14ac:dyDescent="0.25">
      <c r="A251" s="4" t="str">
        <f t="shared" si="14"/>
        <v>0206.01.16.3</v>
      </c>
      <c r="B251" s="4" t="str">
        <f t="shared" si="15"/>
        <v>0206.01.16</v>
      </c>
      <c r="C251" s="9" t="s">
        <v>629</v>
      </c>
      <c r="D251" s="10" t="s">
        <v>59</v>
      </c>
      <c r="E251" s="10" t="s">
        <v>60</v>
      </c>
      <c r="F251" s="10" t="s">
        <v>7</v>
      </c>
      <c r="G251" s="10" t="s">
        <v>61</v>
      </c>
      <c r="H251" s="10" t="s">
        <v>24</v>
      </c>
      <c r="I251" s="10" t="s">
        <v>1537</v>
      </c>
      <c r="J251" s="10">
        <v>4430</v>
      </c>
      <c r="K251" s="10" t="s">
        <v>1557</v>
      </c>
      <c r="L251" s="6">
        <f t="shared" si="16"/>
        <v>3</v>
      </c>
      <c r="M251" s="11">
        <v>17000000</v>
      </c>
      <c r="N251" s="11">
        <v>48000</v>
      </c>
      <c r="O251" s="12" t="s">
        <v>1539</v>
      </c>
      <c r="P251" s="10" t="s">
        <v>1290</v>
      </c>
      <c r="Q251" s="10"/>
      <c r="R251" s="10"/>
      <c r="S251" s="10"/>
      <c r="T251" s="10" t="s">
        <v>634</v>
      </c>
      <c r="U251" s="10" t="s">
        <v>635</v>
      </c>
      <c r="V251" s="10" t="s">
        <v>1540</v>
      </c>
      <c r="W251" s="11">
        <v>2</v>
      </c>
      <c r="X251" s="10" t="s">
        <v>1558</v>
      </c>
      <c r="Y251" s="13">
        <v>17620732797</v>
      </c>
      <c r="Z251" s="13">
        <v>17620732797</v>
      </c>
      <c r="AA251"/>
      <c r="AB251"/>
      <c r="AC251"/>
      <c r="AE251" s="4" t="s">
        <v>466</v>
      </c>
      <c r="AF251" s="4" t="str">
        <f t="shared" si="13"/>
        <v>0219.01.01</v>
      </c>
      <c r="AG251" s="4" t="s">
        <v>155</v>
      </c>
      <c r="AH251" s="4" t="s">
        <v>467</v>
      </c>
      <c r="AI251" s="4" t="s">
        <v>7</v>
      </c>
      <c r="AJ251" s="4" t="s">
        <v>468</v>
      </c>
      <c r="AK251" s="4" t="s">
        <v>7</v>
      </c>
      <c r="AL251" s="4" t="s">
        <v>595</v>
      </c>
      <c r="AM251" s="4" t="s">
        <v>296</v>
      </c>
      <c r="AN251" s="4" t="s">
        <v>466</v>
      </c>
      <c r="AO251" s="13">
        <v>49421513131</v>
      </c>
      <c r="AP251" s="13">
        <v>11684684256</v>
      </c>
      <c r="AQ251" s="4" t="s">
        <v>436</v>
      </c>
    </row>
    <row r="252" spans="1:43" x14ac:dyDescent="0.25">
      <c r="A252" s="4" t="str">
        <f t="shared" si="14"/>
        <v>0206.01.16.4</v>
      </c>
      <c r="B252" s="4" t="str">
        <f t="shared" si="15"/>
        <v>0206.01.16</v>
      </c>
      <c r="C252" s="9" t="s">
        <v>629</v>
      </c>
      <c r="D252" s="10" t="s">
        <v>59</v>
      </c>
      <c r="E252" s="10" t="s">
        <v>60</v>
      </c>
      <c r="F252" s="10" t="s">
        <v>7</v>
      </c>
      <c r="G252" s="10" t="s">
        <v>61</v>
      </c>
      <c r="H252" s="10" t="s">
        <v>24</v>
      </c>
      <c r="I252" s="10" t="s">
        <v>1537</v>
      </c>
      <c r="J252" s="10">
        <v>4431</v>
      </c>
      <c r="K252" s="10" t="s">
        <v>1544</v>
      </c>
      <c r="L252" s="6">
        <f t="shared" si="16"/>
        <v>4</v>
      </c>
      <c r="M252" s="11">
        <v>5000000</v>
      </c>
      <c r="N252" s="11">
        <v>100000</v>
      </c>
      <c r="O252" s="12" t="s">
        <v>1539</v>
      </c>
      <c r="P252" s="10" t="s">
        <v>1290</v>
      </c>
      <c r="Q252" s="10"/>
      <c r="R252" s="10"/>
      <c r="S252" s="10"/>
      <c r="T252" s="10" t="s">
        <v>634</v>
      </c>
      <c r="U252" s="10" t="s">
        <v>635</v>
      </c>
      <c r="V252" s="10" t="s">
        <v>1540</v>
      </c>
      <c r="W252" s="11">
        <v>2</v>
      </c>
      <c r="X252" s="10" t="s">
        <v>1545</v>
      </c>
      <c r="Y252" s="13">
        <v>17620732797</v>
      </c>
      <c r="Z252" s="13">
        <v>17620732797</v>
      </c>
      <c r="AA252"/>
      <c r="AB252"/>
      <c r="AC252"/>
      <c r="AE252" s="4" t="s">
        <v>466</v>
      </c>
      <c r="AF252" s="4" t="str">
        <f t="shared" si="13"/>
        <v>0219.01.11</v>
      </c>
      <c r="AG252" s="4" t="s">
        <v>155</v>
      </c>
      <c r="AH252" s="4" t="s">
        <v>467</v>
      </c>
      <c r="AI252" s="4" t="s">
        <v>7</v>
      </c>
      <c r="AJ252" s="4" t="s">
        <v>468</v>
      </c>
      <c r="AK252" s="4" t="s">
        <v>10</v>
      </c>
      <c r="AL252" s="4" t="s">
        <v>4589</v>
      </c>
      <c r="AM252" s="4" t="s">
        <v>296</v>
      </c>
      <c r="AN252" s="4" t="s">
        <v>466</v>
      </c>
      <c r="AO252" s="13">
        <v>3107977315</v>
      </c>
      <c r="AP252" s="13">
        <v>11684684256</v>
      </c>
      <c r="AQ252" s="4" t="s">
        <v>471</v>
      </c>
    </row>
    <row r="253" spans="1:43" x14ac:dyDescent="0.25">
      <c r="A253" s="4" t="str">
        <f t="shared" si="14"/>
        <v>0206.01.16.5</v>
      </c>
      <c r="B253" s="4" t="str">
        <f t="shared" si="15"/>
        <v>0206.01.16</v>
      </c>
      <c r="C253" s="5" t="s">
        <v>629</v>
      </c>
      <c r="D253" s="6" t="s">
        <v>59</v>
      </c>
      <c r="E253" s="6" t="s">
        <v>60</v>
      </c>
      <c r="F253" s="6" t="s">
        <v>7</v>
      </c>
      <c r="G253" s="6" t="s">
        <v>61</v>
      </c>
      <c r="H253" s="6" t="s">
        <v>24</v>
      </c>
      <c r="I253" s="6" t="s">
        <v>1537</v>
      </c>
      <c r="J253" s="6">
        <v>4432</v>
      </c>
      <c r="K253" s="6" t="s">
        <v>1551</v>
      </c>
      <c r="L253" s="6">
        <f t="shared" si="16"/>
        <v>5</v>
      </c>
      <c r="M253" s="7">
        <v>303000000</v>
      </c>
      <c r="N253" s="7">
        <v>425000</v>
      </c>
      <c r="O253" s="8" t="s">
        <v>1539</v>
      </c>
      <c r="P253" s="6" t="s">
        <v>1290</v>
      </c>
      <c r="Q253" s="6"/>
      <c r="R253" s="6"/>
      <c r="S253" s="6"/>
      <c r="T253" s="6" t="s">
        <v>634</v>
      </c>
      <c r="U253" s="6" t="s">
        <v>635</v>
      </c>
      <c r="V253" s="6" t="s">
        <v>1540</v>
      </c>
      <c r="W253" s="7">
        <v>2</v>
      </c>
      <c r="X253" s="6" t="s">
        <v>1552</v>
      </c>
      <c r="Y253" s="13">
        <v>17620732797</v>
      </c>
      <c r="Z253" s="13">
        <v>17620732797</v>
      </c>
      <c r="AA253"/>
      <c r="AB253"/>
      <c r="AC253"/>
      <c r="AE253" s="4" t="s">
        <v>4590</v>
      </c>
      <c r="AF253" s="4" t="str">
        <f t="shared" si="13"/>
        <v>0219.01.11</v>
      </c>
      <c r="AG253" s="4" t="s">
        <v>155</v>
      </c>
      <c r="AH253" s="4" t="s">
        <v>467</v>
      </c>
      <c r="AI253" s="4" t="s">
        <v>7</v>
      </c>
      <c r="AJ253" s="4" t="s">
        <v>468</v>
      </c>
      <c r="AK253" s="4" t="s">
        <v>10</v>
      </c>
      <c r="AL253" s="4" t="s">
        <v>4589</v>
      </c>
      <c r="AM253" s="4" t="s">
        <v>346</v>
      </c>
      <c r="AN253" s="4" t="s">
        <v>4590</v>
      </c>
      <c r="AO253" s="13">
        <v>3107977315</v>
      </c>
      <c r="AP253" s="13">
        <v>500000000</v>
      </c>
      <c r="AQ253" s="4" t="s">
        <v>435</v>
      </c>
    </row>
    <row r="254" spans="1:43" x14ac:dyDescent="0.25">
      <c r="A254" s="4" t="str">
        <f t="shared" si="14"/>
        <v>0206.01.16.6</v>
      </c>
      <c r="B254" s="4" t="str">
        <f t="shared" si="15"/>
        <v>0206.01.16</v>
      </c>
      <c r="C254" s="5" t="s">
        <v>629</v>
      </c>
      <c r="D254" s="6" t="s">
        <v>59</v>
      </c>
      <c r="E254" s="6" t="s">
        <v>60</v>
      </c>
      <c r="F254" s="6" t="s">
        <v>7</v>
      </c>
      <c r="G254" s="6" t="s">
        <v>61</v>
      </c>
      <c r="H254" s="6" t="s">
        <v>24</v>
      </c>
      <c r="I254" s="6" t="s">
        <v>1537</v>
      </c>
      <c r="J254" s="6">
        <v>4433</v>
      </c>
      <c r="K254" s="6" t="s">
        <v>1555</v>
      </c>
      <c r="L254" s="6">
        <f t="shared" si="16"/>
        <v>6</v>
      </c>
      <c r="M254" s="7">
        <v>540046042</v>
      </c>
      <c r="N254" s="7">
        <v>425000</v>
      </c>
      <c r="O254" s="8" t="s">
        <v>1539</v>
      </c>
      <c r="P254" s="6" t="s">
        <v>1290</v>
      </c>
      <c r="Q254" s="6"/>
      <c r="R254" s="6"/>
      <c r="S254" s="6"/>
      <c r="T254" s="6" t="s">
        <v>634</v>
      </c>
      <c r="U254" s="6" t="s">
        <v>635</v>
      </c>
      <c r="V254" s="6" t="s">
        <v>1540</v>
      </c>
      <c r="W254" s="7">
        <v>2</v>
      </c>
      <c r="X254" s="6" t="s">
        <v>1556</v>
      </c>
      <c r="Y254" s="13">
        <v>17620732797</v>
      </c>
      <c r="Z254" s="13">
        <v>17620732797</v>
      </c>
      <c r="AA254"/>
      <c r="AB254"/>
      <c r="AC254"/>
      <c r="AE254" s="4" t="s">
        <v>466</v>
      </c>
      <c r="AF254" s="4" t="str">
        <f t="shared" si="13"/>
        <v>0219.01.12</v>
      </c>
      <c r="AG254" s="4" t="s">
        <v>155</v>
      </c>
      <c r="AH254" s="4" t="s">
        <v>467</v>
      </c>
      <c r="AI254" s="4" t="s">
        <v>7</v>
      </c>
      <c r="AJ254" s="4" t="s">
        <v>468</v>
      </c>
      <c r="AK254" s="4" t="s">
        <v>32</v>
      </c>
      <c r="AL254" s="4" t="s">
        <v>4591</v>
      </c>
      <c r="AM254" s="4" t="s">
        <v>296</v>
      </c>
      <c r="AN254" s="4" t="s">
        <v>466</v>
      </c>
      <c r="AO254" s="13">
        <v>630969134</v>
      </c>
      <c r="AP254" s="13">
        <v>11684684256</v>
      </c>
      <c r="AQ254" s="4" t="s">
        <v>437</v>
      </c>
    </row>
    <row r="255" spans="1:43" x14ac:dyDescent="0.25">
      <c r="A255" s="4" t="str">
        <f t="shared" si="14"/>
        <v>0206.01.17.1</v>
      </c>
      <c r="B255" s="4" t="str">
        <f t="shared" si="15"/>
        <v>0206.01.17</v>
      </c>
      <c r="C255" s="5" t="s">
        <v>629</v>
      </c>
      <c r="D255" s="6" t="s">
        <v>59</v>
      </c>
      <c r="E255" s="6" t="s">
        <v>60</v>
      </c>
      <c r="F255" s="6" t="s">
        <v>7</v>
      </c>
      <c r="G255" s="6" t="s">
        <v>61</v>
      </c>
      <c r="H255" s="6" t="s">
        <v>56</v>
      </c>
      <c r="I255" s="6" t="s">
        <v>1559</v>
      </c>
      <c r="J255" s="6">
        <v>5175</v>
      </c>
      <c r="K255" s="6" t="s">
        <v>1567</v>
      </c>
      <c r="L255" s="6">
        <f t="shared" si="16"/>
        <v>1</v>
      </c>
      <c r="M255" s="7">
        <v>678690735.02999997</v>
      </c>
      <c r="N255" s="7">
        <v>1317</v>
      </c>
      <c r="O255" s="8" t="s">
        <v>1568</v>
      </c>
      <c r="P255" s="6" t="s">
        <v>1539</v>
      </c>
      <c r="Q255" s="6"/>
      <c r="R255" s="6"/>
      <c r="S255" s="6"/>
      <c r="T255" s="6" t="s">
        <v>634</v>
      </c>
      <c r="U255" s="6" t="s">
        <v>635</v>
      </c>
      <c r="V255" s="6" t="s">
        <v>1563</v>
      </c>
      <c r="W255" s="7">
        <v>2</v>
      </c>
      <c r="X255" s="6" t="s">
        <v>1569</v>
      </c>
      <c r="Y255" s="13">
        <v>13269540192</v>
      </c>
      <c r="Z255" s="13">
        <v>117840352888</v>
      </c>
      <c r="AA255"/>
      <c r="AB255"/>
      <c r="AC255"/>
      <c r="AE255" s="4" t="s">
        <v>4592</v>
      </c>
      <c r="AF255" s="4" t="str">
        <f t="shared" si="13"/>
        <v>0219.01.12</v>
      </c>
      <c r="AG255" s="4" t="s">
        <v>155</v>
      </c>
      <c r="AH255" s="4" t="s">
        <v>467</v>
      </c>
      <c r="AI255" s="4" t="s">
        <v>7</v>
      </c>
      <c r="AJ255" s="4" t="s">
        <v>468</v>
      </c>
      <c r="AK255" s="4" t="s">
        <v>32</v>
      </c>
      <c r="AL255" s="4" t="s">
        <v>4591</v>
      </c>
      <c r="AM255" s="4" t="s">
        <v>298</v>
      </c>
      <c r="AN255" s="4" t="s">
        <v>4592</v>
      </c>
      <c r="AO255" s="13">
        <v>630969134</v>
      </c>
      <c r="AP255" s="13">
        <v>368010895</v>
      </c>
      <c r="AQ255" s="4" t="s">
        <v>470</v>
      </c>
    </row>
    <row r="256" spans="1:43" x14ac:dyDescent="0.25">
      <c r="A256" s="4" t="str">
        <f t="shared" si="14"/>
        <v>0206.01.17.2</v>
      </c>
      <c r="B256" s="4" t="str">
        <f t="shared" si="15"/>
        <v>0206.01.17</v>
      </c>
      <c r="C256" s="9" t="s">
        <v>629</v>
      </c>
      <c r="D256" s="10" t="s">
        <v>59</v>
      </c>
      <c r="E256" s="10" t="s">
        <v>60</v>
      </c>
      <c r="F256" s="10" t="s">
        <v>7</v>
      </c>
      <c r="G256" s="10" t="s">
        <v>61</v>
      </c>
      <c r="H256" s="10" t="s">
        <v>56</v>
      </c>
      <c r="I256" s="10" t="s">
        <v>1559</v>
      </c>
      <c r="J256" s="10">
        <v>5176</v>
      </c>
      <c r="K256" s="10" t="s">
        <v>1564</v>
      </c>
      <c r="L256" s="6">
        <f t="shared" si="16"/>
        <v>2</v>
      </c>
      <c r="M256" s="11">
        <v>10093267552.07</v>
      </c>
      <c r="N256" s="11">
        <v>2765</v>
      </c>
      <c r="O256" s="12" t="s">
        <v>1565</v>
      </c>
      <c r="P256" s="10" t="s">
        <v>1539</v>
      </c>
      <c r="Q256" s="10"/>
      <c r="R256" s="10"/>
      <c r="S256" s="10"/>
      <c r="T256" s="10" t="s">
        <v>634</v>
      </c>
      <c r="U256" s="10" t="s">
        <v>635</v>
      </c>
      <c r="V256" s="10" t="s">
        <v>1563</v>
      </c>
      <c r="W256" s="11">
        <v>2</v>
      </c>
      <c r="X256" s="10" t="s">
        <v>1566</v>
      </c>
      <c r="Y256" s="13">
        <v>13269540192</v>
      </c>
      <c r="Z256" s="13">
        <v>117840352888</v>
      </c>
      <c r="AA256"/>
      <c r="AB256"/>
      <c r="AC256"/>
      <c r="AE256" s="4" t="s">
        <v>466</v>
      </c>
      <c r="AF256" s="4" t="str">
        <f t="shared" si="13"/>
        <v>0219.01.98</v>
      </c>
      <c r="AG256" s="4" t="s">
        <v>155</v>
      </c>
      <c r="AH256" s="4" t="s">
        <v>467</v>
      </c>
      <c r="AI256" s="4" t="s">
        <v>7</v>
      </c>
      <c r="AJ256" s="4" t="s">
        <v>468</v>
      </c>
      <c r="AK256" s="4" t="s">
        <v>27</v>
      </c>
      <c r="AL256" s="4" t="s">
        <v>542</v>
      </c>
      <c r="AM256" s="4" t="s">
        <v>296</v>
      </c>
      <c r="AN256" s="4" t="s">
        <v>466</v>
      </c>
      <c r="AO256" s="13">
        <v>16286138930</v>
      </c>
      <c r="AP256" s="13">
        <v>11684684256</v>
      </c>
    </row>
    <row r="257" spans="1:43" x14ac:dyDescent="0.25">
      <c r="A257" s="4" t="str">
        <f t="shared" si="14"/>
        <v>0206.01.17.3</v>
      </c>
      <c r="B257" s="4" t="str">
        <f t="shared" si="15"/>
        <v>0206.01.17</v>
      </c>
      <c r="C257" s="9" t="s">
        <v>629</v>
      </c>
      <c r="D257" s="10" t="s">
        <v>59</v>
      </c>
      <c r="E257" s="10" t="s">
        <v>60</v>
      </c>
      <c r="F257" s="10" t="s">
        <v>7</v>
      </c>
      <c r="G257" s="10" t="s">
        <v>61</v>
      </c>
      <c r="H257" s="10" t="s">
        <v>56</v>
      </c>
      <c r="I257" s="10" t="s">
        <v>1559</v>
      </c>
      <c r="J257" s="10">
        <v>5177</v>
      </c>
      <c r="K257" s="10" t="s">
        <v>1570</v>
      </c>
      <c r="L257" s="6">
        <f t="shared" si="16"/>
        <v>3</v>
      </c>
      <c r="M257" s="11">
        <v>2364073741.7399998</v>
      </c>
      <c r="N257" s="11">
        <v>78</v>
      </c>
      <c r="O257" s="12" t="s">
        <v>1571</v>
      </c>
      <c r="P257" s="10" t="s">
        <v>1572</v>
      </c>
      <c r="Q257" s="10"/>
      <c r="R257" s="10"/>
      <c r="S257" s="10"/>
      <c r="T257" s="10" t="s">
        <v>634</v>
      </c>
      <c r="U257" s="10" t="s">
        <v>635</v>
      </c>
      <c r="V257" s="10" t="s">
        <v>1563</v>
      </c>
      <c r="W257" s="11">
        <v>2</v>
      </c>
      <c r="X257" s="10" t="s">
        <v>1573</v>
      </c>
      <c r="Y257" s="13">
        <v>13269540192</v>
      </c>
      <c r="Z257" s="13">
        <v>117840352888</v>
      </c>
      <c r="AA257"/>
      <c r="AB257"/>
      <c r="AC257"/>
      <c r="AE257" s="4" t="s">
        <v>466</v>
      </c>
      <c r="AF257" s="4" t="str">
        <f t="shared" si="13"/>
        <v>0219.01.99</v>
      </c>
      <c r="AG257" s="4" t="s">
        <v>155</v>
      </c>
      <c r="AH257" s="4" t="s">
        <v>467</v>
      </c>
      <c r="AI257" s="4" t="s">
        <v>7</v>
      </c>
      <c r="AJ257" s="4" t="s">
        <v>468</v>
      </c>
      <c r="AK257" s="4" t="s">
        <v>104</v>
      </c>
      <c r="AL257" s="4" t="s">
        <v>4546</v>
      </c>
      <c r="AM257" s="4" t="s">
        <v>296</v>
      </c>
      <c r="AN257" s="4" t="s">
        <v>466</v>
      </c>
      <c r="AO257" s="13">
        <v>61434544926</v>
      </c>
      <c r="AP257" s="13">
        <v>11684684256</v>
      </c>
      <c r="AQ257"/>
    </row>
    <row r="258" spans="1:43" x14ac:dyDescent="0.25">
      <c r="A258" s="4" t="str">
        <f t="shared" si="14"/>
        <v>0206.01.17.4</v>
      </c>
      <c r="B258" s="4" t="str">
        <f t="shared" si="15"/>
        <v>0206.01.17</v>
      </c>
      <c r="C258" s="5" t="s">
        <v>629</v>
      </c>
      <c r="D258" s="6" t="s">
        <v>59</v>
      </c>
      <c r="E258" s="6" t="s">
        <v>60</v>
      </c>
      <c r="F258" s="6" t="s">
        <v>7</v>
      </c>
      <c r="G258" s="6" t="s">
        <v>61</v>
      </c>
      <c r="H258" s="6" t="s">
        <v>56</v>
      </c>
      <c r="I258" s="6" t="s">
        <v>1559</v>
      </c>
      <c r="J258" s="6">
        <v>5178</v>
      </c>
      <c r="K258" s="6" t="s">
        <v>1560</v>
      </c>
      <c r="L258" s="6">
        <f t="shared" si="16"/>
        <v>4</v>
      </c>
      <c r="M258" s="7">
        <v>133508163.16</v>
      </c>
      <c r="N258" s="7">
        <v>78</v>
      </c>
      <c r="O258" s="8" t="s">
        <v>1561</v>
      </c>
      <c r="P258" s="6" t="s">
        <v>1562</v>
      </c>
      <c r="Q258" s="6"/>
      <c r="R258" s="6"/>
      <c r="S258" s="6"/>
      <c r="T258" s="6" t="s">
        <v>634</v>
      </c>
      <c r="U258" s="6" t="s">
        <v>635</v>
      </c>
      <c r="V258" s="6" t="s">
        <v>1563</v>
      </c>
      <c r="W258" s="7">
        <v>2</v>
      </c>
      <c r="X258" s="6" t="s">
        <v>1562</v>
      </c>
      <c r="Y258" s="13">
        <v>13269540192</v>
      </c>
      <c r="Z258" s="13">
        <v>117840352888</v>
      </c>
      <c r="AA258"/>
      <c r="AB258"/>
      <c r="AC258"/>
      <c r="AE258" s="4" t="s">
        <v>469</v>
      </c>
      <c r="AF258" s="4" t="str">
        <f t="shared" si="13"/>
        <v>0220.01.01</v>
      </c>
      <c r="AG258" s="4" t="s">
        <v>158</v>
      </c>
      <c r="AH258" s="4" t="s">
        <v>469</v>
      </c>
      <c r="AI258" s="4" t="s">
        <v>7</v>
      </c>
      <c r="AJ258" s="4" t="s">
        <v>469</v>
      </c>
      <c r="AK258" s="4" t="s">
        <v>7</v>
      </c>
      <c r="AL258" s="4" t="s">
        <v>595</v>
      </c>
      <c r="AM258" s="4" t="s">
        <v>296</v>
      </c>
      <c r="AN258" s="4" t="s">
        <v>469</v>
      </c>
      <c r="AO258" s="13">
        <v>49421513131</v>
      </c>
      <c r="AP258" s="13">
        <v>1486789126</v>
      </c>
      <c r="AQ258"/>
    </row>
    <row r="259" spans="1:43" x14ac:dyDescent="0.25">
      <c r="A259" s="4" t="str">
        <f t="shared" si="14"/>
        <v>0206.01.18.1</v>
      </c>
      <c r="B259" s="4" t="str">
        <f t="shared" si="15"/>
        <v>0206.01.18</v>
      </c>
      <c r="C259" s="5" t="s">
        <v>629</v>
      </c>
      <c r="D259" s="6" t="s">
        <v>59</v>
      </c>
      <c r="E259" s="6" t="s">
        <v>60</v>
      </c>
      <c r="F259" s="6" t="s">
        <v>7</v>
      </c>
      <c r="G259" s="6" t="s">
        <v>61</v>
      </c>
      <c r="H259" s="6" t="s">
        <v>22</v>
      </c>
      <c r="I259" s="6" t="s">
        <v>1531</v>
      </c>
      <c r="J259" s="6">
        <v>4903</v>
      </c>
      <c r="K259" s="6" t="s">
        <v>1542</v>
      </c>
      <c r="L259" s="6">
        <f t="shared" si="16"/>
        <v>1</v>
      </c>
      <c r="M259" s="7">
        <v>1010883185</v>
      </c>
      <c r="N259" s="7">
        <v>88095</v>
      </c>
      <c r="O259" s="8" t="s">
        <v>1533</v>
      </c>
      <c r="P259" s="6" t="s">
        <v>1534</v>
      </c>
      <c r="Q259" s="6"/>
      <c r="R259" s="6"/>
      <c r="S259" s="6"/>
      <c r="T259" s="6" t="s">
        <v>634</v>
      </c>
      <c r="U259" s="6" t="s">
        <v>635</v>
      </c>
      <c r="V259" s="6" t="s">
        <v>1535</v>
      </c>
      <c r="W259" s="7">
        <v>2</v>
      </c>
      <c r="X259" s="6" t="s">
        <v>1543</v>
      </c>
      <c r="Y259" s="13">
        <v>3700161834</v>
      </c>
      <c r="Z259" s="13">
        <v>1837814815</v>
      </c>
      <c r="AA259"/>
      <c r="AB259"/>
      <c r="AC259"/>
      <c r="AE259" s="4" t="s">
        <v>470</v>
      </c>
      <c r="AF259" s="4" t="str">
        <f t="shared" ref="AF259:AF322" si="17">AG259&amp;"."&amp;AI259&amp;"."&amp;AK259</f>
        <v>0220.01.01</v>
      </c>
      <c r="AG259" s="4" t="s">
        <v>158</v>
      </c>
      <c r="AH259" s="4" t="s">
        <v>469</v>
      </c>
      <c r="AI259" s="4" t="s">
        <v>7</v>
      </c>
      <c r="AJ259" s="4" t="s">
        <v>469</v>
      </c>
      <c r="AK259" s="4" t="s">
        <v>7</v>
      </c>
      <c r="AL259" s="4" t="s">
        <v>595</v>
      </c>
      <c r="AM259" s="4" t="s">
        <v>298</v>
      </c>
      <c r="AN259" s="4" t="s">
        <v>470</v>
      </c>
      <c r="AO259" s="13">
        <v>49421513131</v>
      </c>
      <c r="AP259" s="13">
        <v>353364544</v>
      </c>
      <c r="AQ259"/>
    </row>
    <row r="260" spans="1:43" x14ac:dyDescent="0.25">
      <c r="A260" s="4" t="str">
        <f t="shared" ref="A260:A323" si="18">D260&amp;"."&amp;F260&amp;"."&amp;H260&amp;"."&amp;L260</f>
        <v>0206.01.18.2</v>
      </c>
      <c r="B260" s="4" t="str">
        <f t="shared" ref="B260:B323" si="19">D260&amp;"."&amp;F260&amp;"."&amp;H260</f>
        <v>0206.01.18</v>
      </c>
      <c r="C260" s="9" t="s">
        <v>629</v>
      </c>
      <c r="D260" s="10" t="s">
        <v>59</v>
      </c>
      <c r="E260" s="10" t="s">
        <v>60</v>
      </c>
      <c r="F260" s="10" t="s">
        <v>7</v>
      </c>
      <c r="G260" s="10" t="s">
        <v>61</v>
      </c>
      <c r="H260" s="10" t="s">
        <v>22</v>
      </c>
      <c r="I260" s="10" t="s">
        <v>1531</v>
      </c>
      <c r="J260" s="10">
        <v>4904</v>
      </c>
      <c r="K260" s="10" t="s">
        <v>1549</v>
      </c>
      <c r="L260" s="6">
        <f t="shared" si="16"/>
        <v>2</v>
      </c>
      <c r="M260" s="11">
        <v>75000000</v>
      </c>
      <c r="N260" s="11">
        <v>2500</v>
      </c>
      <c r="O260" s="12" t="s">
        <v>62</v>
      </c>
      <c r="P260" s="10" t="s">
        <v>1534</v>
      </c>
      <c r="Q260" s="10"/>
      <c r="R260" s="10"/>
      <c r="S260" s="10"/>
      <c r="T260" s="10" t="s">
        <v>634</v>
      </c>
      <c r="U260" s="10" t="s">
        <v>635</v>
      </c>
      <c r="V260" s="10" t="s">
        <v>1535</v>
      </c>
      <c r="W260" s="11">
        <v>2</v>
      </c>
      <c r="X260" s="10" t="s">
        <v>1550</v>
      </c>
      <c r="Y260" s="13">
        <v>3700161834</v>
      </c>
      <c r="Z260" s="13">
        <v>1837814815</v>
      </c>
      <c r="AA260"/>
      <c r="AB260"/>
      <c r="AC260"/>
      <c r="AE260" s="4" t="s">
        <v>306</v>
      </c>
      <c r="AF260" s="4" t="str">
        <f t="shared" si="17"/>
        <v>0220.01.01</v>
      </c>
      <c r="AG260" s="4" t="s">
        <v>158</v>
      </c>
      <c r="AH260" s="4" t="s">
        <v>469</v>
      </c>
      <c r="AI260" s="4" t="s">
        <v>7</v>
      </c>
      <c r="AJ260" s="4" t="s">
        <v>469</v>
      </c>
      <c r="AK260" s="4" t="s">
        <v>7</v>
      </c>
      <c r="AL260" s="4" t="s">
        <v>595</v>
      </c>
      <c r="AM260" s="4" t="s">
        <v>398</v>
      </c>
      <c r="AN260" s="4" t="s">
        <v>306</v>
      </c>
      <c r="AO260" s="13">
        <v>49421513131</v>
      </c>
      <c r="AP260" s="13">
        <v>34679111</v>
      </c>
      <c r="AQ260"/>
    </row>
    <row r="261" spans="1:43" x14ac:dyDescent="0.25">
      <c r="A261" s="4" t="str">
        <f t="shared" si="18"/>
        <v>0206.01.18.3</v>
      </c>
      <c r="B261" s="4" t="str">
        <f t="shared" si="19"/>
        <v>0206.01.18</v>
      </c>
      <c r="C261" s="5" t="s">
        <v>629</v>
      </c>
      <c r="D261" s="6" t="s">
        <v>59</v>
      </c>
      <c r="E261" s="6" t="s">
        <v>60</v>
      </c>
      <c r="F261" s="6" t="s">
        <v>7</v>
      </c>
      <c r="G261" s="6" t="s">
        <v>61</v>
      </c>
      <c r="H261" s="6" t="s">
        <v>22</v>
      </c>
      <c r="I261" s="6" t="s">
        <v>1531</v>
      </c>
      <c r="J261" s="6">
        <v>4905</v>
      </c>
      <c r="K261" s="6" t="s">
        <v>1532</v>
      </c>
      <c r="L261" s="6">
        <f t="shared" ref="L261:L324" si="20">IF(I261=I260,L260+1,1)</f>
        <v>3</v>
      </c>
      <c r="M261" s="7">
        <v>900000000</v>
      </c>
      <c r="N261" s="7">
        <v>4056</v>
      </c>
      <c r="O261" s="8" t="s">
        <v>1533</v>
      </c>
      <c r="P261" s="6" t="s">
        <v>1534</v>
      </c>
      <c r="Q261" s="6"/>
      <c r="R261" s="6"/>
      <c r="S261" s="6"/>
      <c r="T261" s="6" t="s">
        <v>634</v>
      </c>
      <c r="U261" s="6" t="s">
        <v>635</v>
      </c>
      <c r="V261" s="6" t="s">
        <v>1535</v>
      </c>
      <c r="W261" s="7">
        <v>2</v>
      </c>
      <c r="X261" s="6" t="s">
        <v>1536</v>
      </c>
      <c r="Y261" s="13">
        <v>3700161834</v>
      </c>
      <c r="Z261" s="13">
        <v>1837814815</v>
      </c>
      <c r="AA261"/>
      <c r="AB261"/>
      <c r="AC261"/>
      <c r="AE261" s="4" t="s">
        <v>469</v>
      </c>
      <c r="AF261" s="4" t="str">
        <f t="shared" si="17"/>
        <v>0220.01.11</v>
      </c>
      <c r="AG261" s="4" t="s">
        <v>158</v>
      </c>
      <c r="AH261" s="4" t="s">
        <v>469</v>
      </c>
      <c r="AI261" s="4" t="s">
        <v>7</v>
      </c>
      <c r="AJ261" s="4" t="s">
        <v>469</v>
      </c>
      <c r="AK261" s="4" t="s">
        <v>10</v>
      </c>
      <c r="AL261" s="4" t="s">
        <v>4593</v>
      </c>
      <c r="AM261" s="4" t="s">
        <v>296</v>
      </c>
      <c r="AN261" s="4" t="s">
        <v>469</v>
      </c>
      <c r="AO261" s="13">
        <v>570300418</v>
      </c>
      <c r="AP261" s="13">
        <v>1486789126</v>
      </c>
      <c r="AQ261"/>
    </row>
    <row r="262" spans="1:43" x14ac:dyDescent="0.25">
      <c r="A262" s="4" t="str">
        <f t="shared" si="18"/>
        <v>0206.01.18.4</v>
      </c>
      <c r="B262" s="4" t="str">
        <f t="shared" si="19"/>
        <v>0206.01.18</v>
      </c>
      <c r="C262" s="5" t="s">
        <v>629</v>
      </c>
      <c r="D262" s="6" t="s">
        <v>59</v>
      </c>
      <c r="E262" s="6" t="s">
        <v>60</v>
      </c>
      <c r="F262" s="6" t="s">
        <v>7</v>
      </c>
      <c r="G262" s="6" t="s">
        <v>61</v>
      </c>
      <c r="H262" s="6" t="s">
        <v>22</v>
      </c>
      <c r="I262" s="6" t="s">
        <v>1531</v>
      </c>
      <c r="J262" s="6">
        <v>4906</v>
      </c>
      <c r="K262" s="6" t="s">
        <v>1546</v>
      </c>
      <c r="L262" s="6">
        <f t="shared" si="20"/>
        <v>4</v>
      </c>
      <c r="M262" s="7">
        <v>1191101886</v>
      </c>
      <c r="N262" s="7">
        <v>2108</v>
      </c>
      <c r="O262" s="8" t="s">
        <v>1547</v>
      </c>
      <c r="P262" s="6" t="s">
        <v>1539</v>
      </c>
      <c r="Q262" s="6"/>
      <c r="R262" s="6"/>
      <c r="S262" s="6"/>
      <c r="T262" s="6" t="s">
        <v>634</v>
      </c>
      <c r="U262" s="6" t="s">
        <v>635</v>
      </c>
      <c r="V262" s="6" t="s">
        <v>1535</v>
      </c>
      <c r="W262" s="7">
        <v>2</v>
      </c>
      <c r="X262" s="6" t="s">
        <v>1548</v>
      </c>
      <c r="Y262" s="13">
        <v>3700161834</v>
      </c>
      <c r="Z262" s="13">
        <v>1837814815</v>
      </c>
      <c r="AA262"/>
      <c r="AB262"/>
      <c r="AC262"/>
      <c r="AE262" s="4" t="s">
        <v>476</v>
      </c>
      <c r="AF262" s="4" t="str">
        <f t="shared" si="17"/>
        <v>0220.01.12</v>
      </c>
      <c r="AG262" s="4" t="s">
        <v>158</v>
      </c>
      <c r="AH262" s="4" t="s">
        <v>469</v>
      </c>
      <c r="AI262" s="4" t="s">
        <v>7</v>
      </c>
      <c r="AJ262" s="4" t="s">
        <v>469</v>
      </c>
      <c r="AK262" s="4" t="s">
        <v>32</v>
      </c>
      <c r="AL262" s="4" t="s">
        <v>4594</v>
      </c>
      <c r="AM262" s="4" t="s">
        <v>313</v>
      </c>
      <c r="AN262" s="4" t="s">
        <v>476</v>
      </c>
      <c r="AO262" s="13">
        <v>380809003</v>
      </c>
      <c r="AP262" s="13">
        <v>380809003</v>
      </c>
      <c r="AQ262"/>
    </row>
    <row r="263" spans="1:43" x14ac:dyDescent="0.25">
      <c r="A263" s="4" t="str">
        <f t="shared" si="18"/>
        <v>0206.01.18.5</v>
      </c>
      <c r="B263" s="4" t="str">
        <f t="shared" si="19"/>
        <v>0206.01.18</v>
      </c>
      <c r="C263" s="5" t="s">
        <v>629</v>
      </c>
      <c r="D263" s="6" t="s">
        <v>59</v>
      </c>
      <c r="E263" s="6" t="s">
        <v>60</v>
      </c>
      <c r="F263" s="6" t="s">
        <v>7</v>
      </c>
      <c r="G263" s="6" t="s">
        <v>61</v>
      </c>
      <c r="H263" s="6" t="s">
        <v>22</v>
      </c>
      <c r="I263" s="6" t="s">
        <v>1531</v>
      </c>
      <c r="J263" s="6">
        <v>5179</v>
      </c>
      <c r="K263" s="6" t="s">
        <v>1574</v>
      </c>
      <c r="L263" s="6">
        <f t="shared" si="20"/>
        <v>5</v>
      </c>
      <c r="M263" s="7">
        <v>98786557</v>
      </c>
      <c r="N263" s="7">
        <v>200</v>
      </c>
      <c r="O263" s="8" t="s">
        <v>1575</v>
      </c>
      <c r="P263" s="6" t="s">
        <v>1576</v>
      </c>
      <c r="Q263" s="6"/>
      <c r="R263" s="6"/>
      <c r="S263" s="6"/>
      <c r="T263" s="6" t="s">
        <v>634</v>
      </c>
      <c r="U263" s="6" t="s">
        <v>635</v>
      </c>
      <c r="V263" s="6" t="s">
        <v>1535</v>
      </c>
      <c r="W263" s="7">
        <v>2</v>
      </c>
      <c r="X263" s="6" t="s">
        <v>1577</v>
      </c>
      <c r="Y263" s="13">
        <v>3700161834</v>
      </c>
      <c r="Z263" s="13">
        <v>1837814815</v>
      </c>
      <c r="AA263"/>
      <c r="AB263"/>
      <c r="AC263"/>
      <c r="AE263" s="4" t="s">
        <v>477</v>
      </c>
      <c r="AF263" s="4" t="str">
        <f t="shared" si="17"/>
        <v>0220.01.13</v>
      </c>
      <c r="AG263" s="4" t="s">
        <v>158</v>
      </c>
      <c r="AH263" s="4" t="s">
        <v>469</v>
      </c>
      <c r="AI263" s="4" t="s">
        <v>7</v>
      </c>
      <c r="AJ263" s="4" t="s">
        <v>469</v>
      </c>
      <c r="AK263" s="4" t="s">
        <v>40</v>
      </c>
      <c r="AL263" s="4" t="s">
        <v>4595</v>
      </c>
      <c r="AM263" s="4" t="s">
        <v>319</v>
      </c>
      <c r="AN263" s="4" t="s">
        <v>477</v>
      </c>
      <c r="AO263" s="13">
        <v>58582010</v>
      </c>
      <c r="AP263" s="13">
        <v>58582010</v>
      </c>
      <c r="AQ263"/>
    </row>
    <row r="264" spans="1:43" x14ac:dyDescent="0.25">
      <c r="A264" s="4" t="str">
        <f t="shared" si="18"/>
        <v>0207.01.11.1</v>
      </c>
      <c r="B264" s="4" t="str">
        <f t="shared" si="19"/>
        <v>0207.01.11</v>
      </c>
      <c r="C264" s="9" t="s">
        <v>629</v>
      </c>
      <c r="D264" s="10" t="s">
        <v>68</v>
      </c>
      <c r="E264" s="10" t="s">
        <v>69</v>
      </c>
      <c r="F264" s="10" t="s">
        <v>7</v>
      </c>
      <c r="G264" s="10" t="s">
        <v>70</v>
      </c>
      <c r="H264" s="10" t="s">
        <v>10</v>
      </c>
      <c r="I264" s="10" t="s">
        <v>1587</v>
      </c>
      <c r="J264" s="10">
        <v>89</v>
      </c>
      <c r="K264" s="10" t="s">
        <v>1588</v>
      </c>
      <c r="L264" s="6">
        <f t="shared" si="20"/>
        <v>1</v>
      </c>
      <c r="M264" s="11">
        <v>658068.86</v>
      </c>
      <c r="N264" s="11">
        <v>680</v>
      </c>
      <c r="O264" s="12" t="s">
        <v>72</v>
      </c>
      <c r="P264" s="10" t="s">
        <v>1589</v>
      </c>
      <c r="Q264" s="10"/>
      <c r="R264" s="10"/>
      <c r="S264" s="10"/>
      <c r="T264" s="10" t="s">
        <v>634</v>
      </c>
      <c r="U264" s="10" t="s">
        <v>635</v>
      </c>
      <c r="V264" s="10" t="s">
        <v>1590</v>
      </c>
      <c r="W264" s="11">
        <v>2</v>
      </c>
      <c r="X264" s="10" t="s">
        <v>1591</v>
      </c>
      <c r="Y264" s="13">
        <v>492892226</v>
      </c>
      <c r="Z264" s="13">
        <v>12841890</v>
      </c>
      <c r="AA264"/>
      <c r="AB264"/>
      <c r="AC264"/>
      <c r="AE264" s="4" t="s">
        <v>471</v>
      </c>
      <c r="AF264" s="4" t="str">
        <f t="shared" si="17"/>
        <v>0220.01.14</v>
      </c>
      <c r="AG264" s="4" t="s">
        <v>158</v>
      </c>
      <c r="AH264" s="4" t="s">
        <v>469</v>
      </c>
      <c r="AI264" s="4" t="s">
        <v>7</v>
      </c>
      <c r="AJ264" s="4" t="s">
        <v>469</v>
      </c>
      <c r="AK264" s="4" t="s">
        <v>41</v>
      </c>
      <c r="AL264" s="4" t="s">
        <v>4596</v>
      </c>
      <c r="AM264" s="4" t="s">
        <v>346</v>
      </c>
      <c r="AN264" s="4" t="s">
        <v>471</v>
      </c>
      <c r="AO264" s="13">
        <v>433940032</v>
      </c>
      <c r="AP264" s="13">
        <v>317377179</v>
      </c>
      <c r="AQ264"/>
    </row>
    <row r="265" spans="1:43" x14ac:dyDescent="0.25">
      <c r="A265" s="4" t="str">
        <f t="shared" si="18"/>
        <v>0207.01.11.2</v>
      </c>
      <c r="B265" s="4" t="str">
        <f t="shared" si="19"/>
        <v>0207.01.11</v>
      </c>
      <c r="C265" s="5" t="s">
        <v>629</v>
      </c>
      <c r="D265" s="6" t="s">
        <v>68</v>
      </c>
      <c r="E265" s="6" t="s">
        <v>69</v>
      </c>
      <c r="F265" s="6" t="s">
        <v>7</v>
      </c>
      <c r="G265" s="6" t="s">
        <v>70</v>
      </c>
      <c r="H265" s="6" t="s">
        <v>10</v>
      </c>
      <c r="I265" s="6" t="s">
        <v>1587</v>
      </c>
      <c r="J265" s="6">
        <v>4762</v>
      </c>
      <c r="K265" s="6" t="s">
        <v>1601</v>
      </c>
      <c r="L265" s="6">
        <f t="shared" si="20"/>
        <v>2</v>
      </c>
      <c r="M265" s="7">
        <v>21624659.68</v>
      </c>
      <c r="N265" s="7">
        <v>36</v>
      </c>
      <c r="O265" s="8" t="s">
        <v>1602</v>
      </c>
      <c r="P265" s="6" t="s">
        <v>1599</v>
      </c>
      <c r="Q265" s="6"/>
      <c r="R265" s="6"/>
      <c r="S265" s="6"/>
      <c r="T265" s="6" t="s">
        <v>634</v>
      </c>
      <c r="U265" s="6" t="s">
        <v>635</v>
      </c>
      <c r="V265" s="6" t="s">
        <v>1590</v>
      </c>
      <c r="W265" s="7">
        <v>2</v>
      </c>
      <c r="X265" s="6" t="s">
        <v>1603</v>
      </c>
      <c r="Y265" s="13">
        <v>492892226</v>
      </c>
      <c r="Z265" s="13">
        <v>12841890</v>
      </c>
      <c r="AA265"/>
      <c r="AB265"/>
      <c r="AC265"/>
      <c r="AE265" s="4" t="s">
        <v>475</v>
      </c>
      <c r="AF265" s="4" t="str">
        <f t="shared" si="17"/>
        <v>0220.01.14</v>
      </c>
      <c r="AG265" s="4" t="s">
        <v>158</v>
      </c>
      <c r="AH265" s="4" t="s">
        <v>469</v>
      </c>
      <c r="AI265" s="4" t="s">
        <v>7</v>
      </c>
      <c r="AJ265" s="4" t="s">
        <v>469</v>
      </c>
      <c r="AK265" s="4" t="s">
        <v>41</v>
      </c>
      <c r="AL265" s="4" t="s">
        <v>4596</v>
      </c>
      <c r="AM265" s="4" t="s">
        <v>311</v>
      </c>
      <c r="AN265" s="4" t="s">
        <v>475</v>
      </c>
      <c r="AO265" s="13">
        <v>433940032</v>
      </c>
      <c r="AP265" s="13">
        <v>78388449</v>
      </c>
      <c r="AQ265"/>
    </row>
    <row r="266" spans="1:43" x14ac:dyDescent="0.25">
      <c r="A266" s="4" t="str">
        <f t="shared" si="18"/>
        <v>0207.01.11.3</v>
      </c>
      <c r="B266" s="4" t="str">
        <f t="shared" si="19"/>
        <v>0207.01.11</v>
      </c>
      <c r="C266" s="5" t="s">
        <v>629</v>
      </c>
      <c r="D266" s="6" t="s">
        <v>68</v>
      </c>
      <c r="E266" s="6" t="s">
        <v>69</v>
      </c>
      <c r="F266" s="6" t="s">
        <v>7</v>
      </c>
      <c r="G266" s="6" t="s">
        <v>70</v>
      </c>
      <c r="H266" s="6" t="s">
        <v>10</v>
      </c>
      <c r="I266" s="6" t="s">
        <v>1587</v>
      </c>
      <c r="J266" s="6">
        <v>4769</v>
      </c>
      <c r="K266" s="6" t="s">
        <v>1685</v>
      </c>
      <c r="L266" s="6">
        <f t="shared" si="20"/>
        <v>3</v>
      </c>
      <c r="M266" s="7">
        <v>497406</v>
      </c>
      <c r="N266" s="7">
        <v>1</v>
      </c>
      <c r="O266" s="8" t="s">
        <v>1686</v>
      </c>
      <c r="P266" s="6" t="s">
        <v>1599</v>
      </c>
      <c r="Q266" s="6"/>
      <c r="R266" s="6"/>
      <c r="S266" s="6"/>
      <c r="T266" s="6" t="s">
        <v>634</v>
      </c>
      <c r="U266" s="6" t="s">
        <v>635</v>
      </c>
      <c r="V266" s="6" t="s">
        <v>1590</v>
      </c>
      <c r="W266" s="7">
        <v>2</v>
      </c>
      <c r="X266" s="6" t="s">
        <v>1687</v>
      </c>
      <c r="Y266" s="13">
        <v>492892226</v>
      </c>
      <c r="Z266" s="13">
        <v>12841890</v>
      </c>
      <c r="AA266"/>
      <c r="AB266"/>
      <c r="AC266"/>
      <c r="AE266" s="4" t="s">
        <v>4597</v>
      </c>
      <c r="AF266" s="4" t="str">
        <f t="shared" si="17"/>
        <v>0220.01.14</v>
      </c>
      <c r="AG266" s="4" t="s">
        <v>158</v>
      </c>
      <c r="AH266" s="4" t="s">
        <v>469</v>
      </c>
      <c r="AI266" s="4" t="s">
        <v>7</v>
      </c>
      <c r="AJ266" s="4" t="s">
        <v>469</v>
      </c>
      <c r="AK266" s="4" t="s">
        <v>41</v>
      </c>
      <c r="AL266" s="4" t="s">
        <v>4596</v>
      </c>
      <c r="AM266" s="4" t="s">
        <v>324</v>
      </c>
      <c r="AN266" s="4" t="s">
        <v>4597</v>
      </c>
      <c r="AO266" s="13">
        <v>433940032</v>
      </c>
      <c r="AP266" s="13">
        <v>38174404</v>
      </c>
      <c r="AQ266"/>
    </row>
    <row r="267" spans="1:43" x14ac:dyDescent="0.25">
      <c r="A267" s="4" t="str">
        <f t="shared" si="18"/>
        <v>0207.01.11.4</v>
      </c>
      <c r="B267" s="4" t="str">
        <f t="shared" si="19"/>
        <v>0207.01.11</v>
      </c>
      <c r="C267" s="9" t="s">
        <v>629</v>
      </c>
      <c r="D267" s="10" t="s">
        <v>68</v>
      </c>
      <c r="E267" s="10" t="s">
        <v>69</v>
      </c>
      <c r="F267" s="10" t="s">
        <v>7</v>
      </c>
      <c r="G267" s="10" t="s">
        <v>70</v>
      </c>
      <c r="H267" s="10" t="s">
        <v>10</v>
      </c>
      <c r="I267" s="10" t="s">
        <v>1587</v>
      </c>
      <c r="J267" s="10">
        <v>4771</v>
      </c>
      <c r="K267" s="10" t="s">
        <v>1683</v>
      </c>
      <c r="L267" s="6">
        <f t="shared" si="20"/>
        <v>4</v>
      </c>
      <c r="M267" s="11">
        <v>1</v>
      </c>
      <c r="N267" s="11">
        <v>14996.8</v>
      </c>
      <c r="O267" s="12" t="s">
        <v>71</v>
      </c>
      <c r="P267" s="10" t="s">
        <v>1599</v>
      </c>
      <c r="Q267" s="10"/>
      <c r="R267" s="10"/>
      <c r="S267" s="10"/>
      <c r="T267" s="10" t="s">
        <v>634</v>
      </c>
      <c r="U267" s="10" t="s">
        <v>635</v>
      </c>
      <c r="V267" s="10" t="s">
        <v>1590</v>
      </c>
      <c r="W267" s="11">
        <v>2</v>
      </c>
      <c r="X267" s="10" t="s">
        <v>1684</v>
      </c>
      <c r="Y267" s="13">
        <v>492892226</v>
      </c>
      <c r="Z267" s="13">
        <v>12841890</v>
      </c>
      <c r="AA267"/>
      <c r="AB267"/>
      <c r="AC267"/>
      <c r="AE267" s="4" t="s">
        <v>474</v>
      </c>
      <c r="AF267" s="4" t="str">
        <f t="shared" si="17"/>
        <v>0220.01.16</v>
      </c>
      <c r="AG267" s="4" t="s">
        <v>158</v>
      </c>
      <c r="AH267" s="4" t="s">
        <v>469</v>
      </c>
      <c r="AI267" s="4" t="s">
        <v>7</v>
      </c>
      <c r="AJ267" s="4" t="s">
        <v>469</v>
      </c>
      <c r="AK267" s="4" t="s">
        <v>24</v>
      </c>
      <c r="AL267" s="4" t="s">
        <v>4598</v>
      </c>
      <c r="AM267" s="4" t="s">
        <v>377</v>
      </c>
      <c r="AN267" s="4" t="s">
        <v>474</v>
      </c>
      <c r="AO267" s="13">
        <v>1223596169</v>
      </c>
      <c r="AP267" s="13">
        <v>62854960</v>
      </c>
      <c r="AQ267"/>
    </row>
    <row r="268" spans="1:43" x14ac:dyDescent="0.25">
      <c r="A268" s="4" t="str">
        <f t="shared" si="18"/>
        <v>0207.01.11.5</v>
      </c>
      <c r="B268" s="4" t="str">
        <f t="shared" si="19"/>
        <v>0207.01.11</v>
      </c>
      <c r="C268" s="9" t="s">
        <v>629</v>
      </c>
      <c r="D268" s="10" t="s">
        <v>68</v>
      </c>
      <c r="E268" s="10" t="s">
        <v>69</v>
      </c>
      <c r="F268" s="10" t="s">
        <v>7</v>
      </c>
      <c r="G268" s="10" t="s">
        <v>70</v>
      </c>
      <c r="H268" s="10" t="s">
        <v>10</v>
      </c>
      <c r="I268" s="10" t="s">
        <v>1587</v>
      </c>
      <c r="J268" s="10">
        <v>4772</v>
      </c>
      <c r="K268" s="10" t="s">
        <v>1688</v>
      </c>
      <c r="L268" s="6">
        <f t="shared" si="20"/>
        <v>5</v>
      </c>
      <c r="M268" s="11">
        <v>2600000</v>
      </c>
      <c r="N268" s="11">
        <v>18</v>
      </c>
      <c r="O268" s="12" t="s">
        <v>1689</v>
      </c>
      <c r="P268" s="10" t="s">
        <v>1599</v>
      </c>
      <c r="Q268" s="10"/>
      <c r="R268" s="10"/>
      <c r="S268" s="10"/>
      <c r="T268" s="10" t="s">
        <v>634</v>
      </c>
      <c r="U268" s="10" t="s">
        <v>635</v>
      </c>
      <c r="V268" s="10" t="s">
        <v>1590</v>
      </c>
      <c r="W268" s="11">
        <v>2</v>
      </c>
      <c r="X268" s="10" t="s">
        <v>1690</v>
      </c>
      <c r="Y268" s="13">
        <v>492892226</v>
      </c>
      <c r="Z268" s="13">
        <v>12841890</v>
      </c>
      <c r="AA268"/>
      <c r="AB268"/>
      <c r="AC268"/>
      <c r="AE268" s="4" t="s">
        <v>473</v>
      </c>
      <c r="AF268" s="4" t="str">
        <f t="shared" si="17"/>
        <v>0220.01.16</v>
      </c>
      <c r="AG268" s="4" t="s">
        <v>158</v>
      </c>
      <c r="AH268" s="4" t="s">
        <v>469</v>
      </c>
      <c r="AI268" s="4" t="s">
        <v>7</v>
      </c>
      <c r="AJ268" s="4" t="s">
        <v>469</v>
      </c>
      <c r="AK268" s="4" t="s">
        <v>24</v>
      </c>
      <c r="AL268" s="4" t="s">
        <v>4598</v>
      </c>
      <c r="AM268" s="4" t="s">
        <v>309</v>
      </c>
      <c r="AN268" s="4" t="s">
        <v>473</v>
      </c>
      <c r="AO268" s="13">
        <v>1223596169</v>
      </c>
      <c r="AP268" s="13">
        <v>781124668</v>
      </c>
      <c r="AQ268"/>
    </row>
    <row r="269" spans="1:43" x14ac:dyDescent="0.25">
      <c r="A269" s="4" t="str">
        <f t="shared" si="18"/>
        <v>0207.01.11.6</v>
      </c>
      <c r="B269" s="4" t="str">
        <f t="shared" si="19"/>
        <v>0207.01.11</v>
      </c>
      <c r="C269" s="9" t="s">
        <v>629</v>
      </c>
      <c r="D269" s="10" t="s">
        <v>68</v>
      </c>
      <c r="E269" s="10" t="s">
        <v>69</v>
      </c>
      <c r="F269" s="10" t="s">
        <v>7</v>
      </c>
      <c r="G269" s="10" t="s">
        <v>70</v>
      </c>
      <c r="H269" s="10" t="s">
        <v>10</v>
      </c>
      <c r="I269" s="10" t="s">
        <v>1587</v>
      </c>
      <c r="J269" s="10">
        <v>4775</v>
      </c>
      <c r="K269" s="10" t="s">
        <v>1604</v>
      </c>
      <c r="L269" s="6">
        <f t="shared" si="20"/>
        <v>6</v>
      </c>
      <c r="M269" s="11">
        <v>9360000</v>
      </c>
      <c r="N269" s="11">
        <v>3</v>
      </c>
      <c r="O269" s="12" t="s">
        <v>1605</v>
      </c>
      <c r="P269" s="10" t="s">
        <v>1599</v>
      </c>
      <c r="Q269" s="10"/>
      <c r="R269" s="10"/>
      <c r="S269" s="10"/>
      <c r="T269" s="10" t="s">
        <v>634</v>
      </c>
      <c r="U269" s="10" t="s">
        <v>635</v>
      </c>
      <c r="V269" s="10" t="s">
        <v>1590</v>
      </c>
      <c r="W269" s="11">
        <v>2</v>
      </c>
      <c r="X269" s="10" t="s">
        <v>1606</v>
      </c>
      <c r="Y269" s="13">
        <v>492892226</v>
      </c>
      <c r="Z269" s="13">
        <v>12841890</v>
      </c>
      <c r="AA269"/>
      <c r="AB269"/>
      <c r="AC269"/>
      <c r="AE269" s="4" t="s">
        <v>469</v>
      </c>
      <c r="AF269" s="4" t="str">
        <f t="shared" si="17"/>
        <v>0220.01.16</v>
      </c>
      <c r="AG269" s="4" t="s">
        <v>158</v>
      </c>
      <c r="AH269" s="4" t="s">
        <v>469</v>
      </c>
      <c r="AI269" s="4" t="s">
        <v>7</v>
      </c>
      <c r="AJ269" s="4" t="s">
        <v>469</v>
      </c>
      <c r="AK269" s="4" t="s">
        <v>24</v>
      </c>
      <c r="AL269" s="4" t="s">
        <v>4598</v>
      </c>
      <c r="AM269" s="4" t="s">
        <v>296</v>
      </c>
      <c r="AN269" s="4" t="s">
        <v>469</v>
      </c>
      <c r="AO269" s="13">
        <v>1223596169</v>
      </c>
      <c r="AP269" s="13">
        <v>1486789126</v>
      </c>
      <c r="AQ269"/>
    </row>
    <row r="270" spans="1:43" x14ac:dyDescent="0.25">
      <c r="A270" s="4" t="str">
        <f t="shared" si="18"/>
        <v>0207.01.11.7</v>
      </c>
      <c r="B270" s="4" t="str">
        <f t="shared" si="19"/>
        <v>0207.01.11</v>
      </c>
      <c r="C270" s="5" t="s">
        <v>629</v>
      </c>
      <c r="D270" s="6" t="s">
        <v>68</v>
      </c>
      <c r="E270" s="6" t="s">
        <v>69</v>
      </c>
      <c r="F270" s="6" t="s">
        <v>7</v>
      </c>
      <c r="G270" s="6" t="s">
        <v>70</v>
      </c>
      <c r="H270" s="6" t="s">
        <v>10</v>
      </c>
      <c r="I270" s="6" t="s">
        <v>1587</v>
      </c>
      <c r="J270" s="6">
        <v>4778</v>
      </c>
      <c r="K270" s="6" t="s">
        <v>1691</v>
      </c>
      <c r="L270" s="6">
        <f t="shared" si="20"/>
        <v>7</v>
      </c>
      <c r="M270" s="7">
        <v>5041729.42</v>
      </c>
      <c r="N270" s="7">
        <v>16</v>
      </c>
      <c r="O270" s="8" t="s">
        <v>1692</v>
      </c>
      <c r="P270" s="6" t="s">
        <v>1599</v>
      </c>
      <c r="Q270" s="6"/>
      <c r="R270" s="6"/>
      <c r="S270" s="6"/>
      <c r="T270" s="6" t="s">
        <v>634</v>
      </c>
      <c r="U270" s="6" t="s">
        <v>635</v>
      </c>
      <c r="V270" s="6" t="s">
        <v>1590</v>
      </c>
      <c r="W270" s="7">
        <v>2</v>
      </c>
      <c r="X270" s="6" t="s">
        <v>1693</v>
      </c>
      <c r="Y270" s="13">
        <v>492892226</v>
      </c>
      <c r="Z270" s="13">
        <v>12841890</v>
      </c>
      <c r="AA270"/>
      <c r="AB270"/>
      <c r="AC270"/>
      <c r="AE270" s="4" t="s">
        <v>469</v>
      </c>
      <c r="AF270" s="4" t="str">
        <f t="shared" si="17"/>
        <v>0220.01.17</v>
      </c>
      <c r="AG270" s="4" t="s">
        <v>158</v>
      </c>
      <c r="AH270" s="4" t="s">
        <v>469</v>
      </c>
      <c r="AI270" s="4" t="s">
        <v>7</v>
      </c>
      <c r="AJ270" s="4" t="s">
        <v>469</v>
      </c>
      <c r="AK270" s="4" t="s">
        <v>56</v>
      </c>
      <c r="AL270" s="4" t="s">
        <v>2395</v>
      </c>
      <c r="AM270" s="4" t="s">
        <v>296</v>
      </c>
      <c r="AN270" s="4" t="s">
        <v>469</v>
      </c>
      <c r="AO270" s="13">
        <v>39944604</v>
      </c>
      <c r="AP270" s="13">
        <v>1486789126</v>
      </c>
      <c r="AQ270"/>
    </row>
    <row r="271" spans="1:43" x14ac:dyDescent="0.25">
      <c r="A271" s="4" t="str">
        <f t="shared" si="18"/>
        <v>0207.01.11.8</v>
      </c>
      <c r="B271" s="4" t="str">
        <f t="shared" si="19"/>
        <v>0207.01.11</v>
      </c>
      <c r="C271" s="9" t="s">
        <v>629</v>
      </c>
      <c r="D271" s="10" t="s">
        <v>68</v>
      </c>
      <c r="E271" s="10" t="s">
        <v>69</v>
      </c>
      <c r="F271" s="10" t="s">
        <v>7</v>
      </c>
      <c r="G271" s="10" t="s">
        <v>70</v>
      </c>
      <c r="H271" s="10" t="s">
        <v>10</v>
      </c>
      <c r="I271" s="10" t="s">
        <v>1587</v>
      </c>
      <c r="J271" s="10">
        <v>5044</v>
      </c>
      <c r="K271" s="10" t="s">
        <v>1694</v>
      </c>
      <c r="L271" s="6">
        <f t="shared" si="20"/>
        <v>8</v>
      </c>
      <c r="M271" s="11">
        <v>8841890</v>
      </c>
      <c r="N271" s="11">
        <v>36</v>
      </c>
      <c r="O271" s="12" t="s">
        <v>1695</v>
      </c>
      <c r="P271" s="10" t="s">
        <v>1696</v>
      </c>
      <c r="Q271" s="10"/>
      <c r="R271" s="10"/>
      <c r="S271" s="10"/>
      <c r="T271" s="10" t="s">
        <v>634</v>
      </c>
      <c r="U271" s="10" t="s">
        <v>635</v>
      </c>
      <c r="V271" s="10" t="s">
        <v>1590</v>
      </c>
      <c r="W271" s="11">
        <v>2</v>
      </c>
      <c r="X271" s="10" t="s">
        <v>1697</v>
      </c>
      <c r="Y271" s="13">
        <v>492892226</v>
      </c>
      <c r="Z271" s="13">
        <v>12841890</v>
      </c>
      <c r="AA271"/>
      <c r="AB271"/>
      <c r="AC271"/>
      <c r="AE271" s="4" t="s">
        <v>4600</v>
      </c>
      <c r="AF271" s="4" t="str">
        <f t="shared" si="17"/>
        <v>0220.01.18</v>
      </c>
      <c r="AG271" s="4" t="s">
        <v>158</v>
      </c>
      <c r="AH271" s="4" t="s">
        <v>469</v>
      </c>
      <c r="AI271" s="4" t="s">
        <v>7</v>
      </c>
      <c r="AJ271" s="4" t="s">
        <v>469</v>
      </c>
      <c r="AK271" s="4" t="s">
        <v>22</v>
      </c>
      <c r="AL271" s="4" t="s">
        <v>4599</v>
      </c>
      <c r="AM271" s="4" t="s">
        <v>323</v>
      </c>
      <c r="AN271" s="4" t="s">
        <v>4600</v>
      </c>
      <c r="AO271" s="13">
        <v>54368960</v>
      </c>
      <c r="AP271" s="13">
        <v>54368960</v>
      </c>
      <c r="AQ271"/>
    </row>
    <row r="272" spans="1:43" x14ac:dyDescent="0.25">
      <c r="A272" s="4" t="str">
        <f t="shared" si="18"/>
        <v>0207.01.11.9</v>
      </c>
      <c r="B272" s="4" t="str">
        <f t="shared" si="19"/>
        <v>0207.01.11</v>
      </c>
      <c r="C272" s="5" t="s">
        <v>629</v>
      </c>
      <c r="D272" s="6" t="s">
        <v>68</v>
      </c>
      <c r="E272" s="6" t="s">
        <v>69</v>
      </c>
      <c r="F272" s="6" t="s">
        <v>7</v>
      </c>
      <c r="G272" s="6" t="s">
        <v>70</v>
      </c>
      <c r="H272" s="6" t="s">
        <v>10</v>
      </c>
      <c r="I272" s="6" t="s">
        <v>1587</v>
      </c>
      <c r="J272" s="6">
        <v>5046</v>
      </c>
      <c r="K272" s="6" t="s">
        <v>1618</v>
      </c>
      <c r="L272" s="6">
        <f t="shared" si="20"/>
        <v>9</v>
      </c>
      <c r="M272" s="7">
        <v>3000000</v>
      </c>
      <c r="N272" s="7">
        <v>1</v>
      </c>
      <c r="O272" s="8" t="s">
        <v>1619</v>
      </c>
      <c r="P272" s="6" t="s">
        <v>1599</v>
      </c>
      <c r="Q272" s="6"/>
      <c r="R272" s="6"/>
      <c r="S272" s="6"/>
      <c r="T272" s="6" t="s">
        <v>634</v>
      </c>
      <c r="U272" s="6" t="s">
        <v>635</v>
      </c>
      <c r="V272" s="6" t="s">
        <v>1590</v>
      </c>
      <c r="W272" s="7">
        <v>2</v>
      </c>
      <c r="X272" s="6" t="s">
        <v>1620</v>
      </c>
      <c r="Y272" s="13">
        <v>492892226</v>
      </c>
      <c r="Z272" s="13">
        <v>12841890</v>
      </c>
      <c r="AA272"/>
      <c r="AB272"/>
      <c r="AC272"/>
      <c r="AE272" s="4" t="s">
        <v>469</v>
      </c>
      <c r="AF272" s="4" t="str">
        <f t="shared" si="17"/>
        <v>0220.01.98</v>
      </c>
      <c r="AG272" s="4" t="s">
        <v>158</v>
      </c>
      <c r="AH272" s="4" t="s">
        <v>469</v>
      </c>
      <c r="AI272" s="4" t="s">
        <v>7</v>
      </c>
      <c r="AJ272" s="4" t="s">
        <v>469</v>
      </c>
      <c r="AK272" s="4" t="s">
        <v>27</v>
      </c>
      <c r="AL272" s="4" t="s">
        <v>4458</v>
      </c>
      <c r="AM272" s="4" t="s">
        <v>296</v>
      </c>
      <c r="AN272" s="4" t="s">
        <v>469</v>
      </c>
      <c r="AO272" s="13">
        <v>6538223281</v>
      </c>
      <c r="AP272" s="13">
        <v>1486789126</v>
      </c>
      <c r="AQ272"/>
    </row>
    <row r="273" spans="1:43" x14ac:dyDescent="0.25">
      <c r="A273" s="4" t="str">
        <f t="shared" si="18"/>
        <v>0207.01.11.10</v>
      </c>
      <c r="B273" s="4" t="str">
        <f t="shared" si="19"/>
        <v>0207.01.11</v>
      </c>
      <c r="C273" s="9" t="s">
        <v>629</v>
      </c>
      <c r="D273" s="10" t="s">
        <v>68</v>
      </c>
      <c r="E273" s="10" t="s">
        <v>69</v>
      </c>
      <c r="F273" s="10" t="s">
        <v>7</v>
      </c>
      <c r="G273" s="10" t="s">
        <v>70</v>
      </c>
      <c r="H273" s="10" t="s">
        <v>10</v>
      </c>
      <c r="I273" s="10" t="s">
        <v>1587</v>
      </c>
      <c r="J273" s="10">
        <v>5048</v>
      </c>
      <c r="K273" s="10" t="s">
        <v>1615</v>
      </c>
      <c r="L273" s="6">
        <f t="shared" si="20"/>
        <v>10</v>
      </c>
      <c r="M273" s="11">
        <v>1000000</v>
      </c>
      <c r="N273" s="11">
        <v>2</v>
      </c>
      <c r="O273" s="12" t="s">
        <v>1616</v>
      </c>
      <c r="P273" s="10" t="s">
        <v>1599</v>
      </c>
      <c r="Q273" s="10"/>
      <c r="R273" s="10"/>
      <c r="S273" s="10"/>
      <c r="T273" s="10" t="s">
        <v>634</v>
      </c>
      <c r="U273" s="10" t="s">
        <v>635</v>
      </c>
      <c r="V273" s="10" t="s">
        <v>1590</v>
      </c>
      <c r="W273" s="11">
        <v>2</v>
      </c>
      <c r="X273" s="10" t="s">
        <v>1617</v>
      </c>
      <c r="Y273" s="13">
        <v>492892226</v>
      </c>
      <c r="Z273" s="13">
        <v>12841890</v>
      </c>
      <c r="AA273"/>
      <c r="AB273"/>
      <c r="AC273"/>
      <c r="AE273" s="4" t="s">
        <v>469</v>
      </c>
      <c r="AF273" s="4" t="str">
        <f t="shared" si="17"/>
        <v>0220.01.99</v>
      </c>
      <c r="AG273" s="4" t="s">
        <v>158</v>
      </c>
      <c r="AH273" s="4" t="s">
        <v>469</v>
      </c>
      <c r="AI273" s="4" t="s">
        <v>7</v>
      </c>
      <c r="AJ273" s="4" t="s">
        <v>469</v>
      </c>
      <c r="AK273" s="4" t="s">
        <v>104</v>
      </c>
      <c r="AL273" s="4" t="s">
        <v>4601</v>
      </c>
      <c r="AM273" s="4" t="s">
        <v>296</v>
      </c>
      <c r="AN273" s="4" t="s">
        <v>469</v>
      </c>
      <c r="AO273" s="13">
        <v>267408892</v>
      </c>
      <c r="AP273" s="13">
        <v>1486789126</v>
      </c>
      <c r="AQ273"/>
    </row>
    <row r="274" spans="1:43" x14ac:dyDescent="0.25">
      <c r="A274" s="4" t="str">
        <f t="shared" si="18"/>
        <v>0207.01.13.1</v>
      </c>
      <c r="B274" s="4" t="str">
        <f t="shared" si="19"/>
        <v>0207.01.13</v>
      </c>
      <c r="C274" s="9" t="s">
        <v>629</v>
      </c>
      <c r="D274" s="10" t="s">
        <v>68</v>
      </c>
      <c r="E274" s="10" t="s">
        <v>69</v>
      </c>
      <c r="F274" s="10" t="s">
        <v>7</v>
      </c>
      <c r="G274" s="10" t="s">
        <v>70</v>
      </c>
      <c r="H274" s="10" t="s">
        <v>40</v>
      </c>
      <c r="I274" s="10" t="s">
        <v>1578</v>
      </c>
      <c r="J274" s="10">
        <v>37</v>
      </c>
      <c r="K274" s="10" t="s">
        <v>1579</v>
      </c>
      <c r="L274" s="6">
        <f t="shared" si="20"/>
        <v>1</v>
      </c>
      <c r="M274" s="11">
        <v>49556124.82</v>
      </c>
      <c r="N274" s="11">
        <v>19370</v>
      </c>
      <c r="O274" s="12" t="s">
        <v>1580</v>
      </c>
      <c r="P274" s="10" t="s">
        <v>1581</v>
      </c>
      <c r="Q274" s="10"/>
      <c r="R274" s="10"/>
      <c r="S274" s="10"/>
      <c r="T274" s="10" t="s">
        <v>634</v>
      </c>
      <c r="U274" s="10" t="s">
        <v>635</v>
      </c>
      <c r="V274" s="10" t="s">
        <v>1582</v>
      </c>
      <c r="W274" s="11">
        <v>2</v>
      </c>
      <c r="X274" s="10" t="s">
        <v>1583</v>
      </c>
      <c r="Y274" s="13">
        <v>2362908435</v>
      </c>
      <c r="Z274" s="13">
        <v>68941341080</v>
      </c>
      <c r="AA274"/>
      <c r="AB274"/>
      <c r="AC274"/>
      <c r="AE274" s="4" t="s">
        <v>478</v>
      </c>
      <c r="AF274" s="4" t="str">
        <f t="shared" si="17"/>
        <v>0221.01.01</v>
      </c>
      <c r="AG274" s="4" t="s">
        <v>161</v>
      </c>
      <c r="AH274" s="4" t="s">
        <v>478</v>
      </c>
      <c r="AI274" s="4" t="s">
        <v>7</v>
      </c>
      <c r="AJ274" s="4" t="s">
        <v>479</v>
      </c>
      <c r="AK274" s="4" t="s">
        <v>7</v>
      </c>
      <c r="AL274" s="4" t="s">
        <v>4523</v>
      </c>
      <c r="AM274" s="4" t="s">
        <v>296</v>
      </c>
      <c r="AN274" s="4" t="s">
        <v>478</v>
      </c>
      <c r="AO274" s="13">
        <v>49421513131</v>
      </c>
      <c r="AP274" s="13">
        <v>672348616</v>
      </c>
      <c r="AQ274"/>
    </row>
    <row r="275" spans="1:43" x14ac:dyDescent="0.25">
      <c r="A275" s="4" t="str">
        <f t="shared" si="18"/>
        <v>0207.01.13.2</v>
      </c>
      <c r="B275" s="4" t="str">
        <f t="shared" si="19"/>
        <v>0207.01.13</v>
      </c>
      <c r="C275" s="5" t="s">
        <v>629</v>
      </c>
      <c r="D275" s="6" t="s">
        <v>68</v>
      </c>
      <c r="E275" s="6" t="s">
        <v>69</v>
      </c>
      <c r="F275" s="6" t="s">
        <v>7</v>
      </c>
      <c r="G275" s="6" t="s">
        <v>70</v>
      </c>
      <c r="H275" s="6" t="s">
        <v>40</v>
      </c>
      <c r="I275" s="6" t="s">
        <v>1578</v>
      </c>
      <c r="J275" s="6">
        <v>47</v>
      </c>
      <c r="K275" s="6" t="s">
        <v>1584</v>
      </c>
      <c r="L275" s="6">
        <f t="shared" si="20"/>
        <v>2</v>
      </c>
      <c r="M275" s="7">
        <v>2121600</v>
      </c>
      <c r="N275" s="7">
        <v>14565</v>
      </c>
      <c r="O275" s="8" t="s">
        <v>80</v>
      </c>
      <c r="P275" s="6" t="s">
        <v>1585</v>
      </c>
      <c r="Q275" s="6"/>
      <c r="R275" s="6"/>
      <c r="S275" s="6"/>
      <c r="T275" s="6" t="s">
        <v>634</v>
      </c>
      <c r="U275" s="6" t="s">
        <v>635</v>
      </c>
      <c r="V275" s="6" t="s">
        <v>1582</v>
      </c>
      <c r="W275" s="7">
        <v>2</v>
      </c>
      <c r="X275" s="6" t="s">
        <v>1586</v>
      </c>
      <c r="Y275" s="13">
        <v>2362908435</v>
      </c>
      <c r="Z275" s="13">
        <v>68941341080</v>
      </c>
      <c r="AA275"/>
      <c r="AB275"/>
      <c r="AC275"/>
      <c r="AE275" s="4" t="s">
        <v>478</v>
      </c>
      <c r="AF275" s="4" t="str">
        <f t="shared" si="17"/>
        <v>0221.01.11</v>
      </c>
      <c r="AG275" s="4" t="s">
        <v>161</v>
      </c>
      <c r="AH275" s="4" t="s">
        <v>478</v>
      </c>
      <c r="AI275" s="4" t="s">
        <v>7</v>
      </c>
      <c r="AJ275" s="4" t="s">
        <v>479</v>
      </c>
      <c r="AK275" s="4" t="s">
        <v>10</v>
      </c>
      <c r="AL275" s="4" t="s">
        <v>4602</v>
      </c>
      <c r="AM275" s="4" t="s">
        <v>296</v>
      </c>
      <c r="AN275" s="4" t="s">
        <v>478</v>
      </c>
      <c r="AO275" s="13">
        <v>107788741</v>
      </c>
      <c r="AP275" s="13">
        <v>672348616</v>
      </c>
      <c r="AQ275"/>
    </row>
    <row r="276" spans="1:43" x14ac:dyDescent="0.25">
      <c r="A276" s="4" t="str">
        <f t="shared" si="18"/>
        <v>0207.01.13.3</v>
      </c>
      <c r="B276" s="4" t="str">
        <f t="shared" si="19"/>
        <v>0207.01.13</v>
      </c>
      <c r="C276" s="9" t="s">
        <v>629</v>
      </c>
      <c r="D276" s="10" t="s">
        <v>68</v>
      </c>
      <c r="E276" s="10" t="s">
        <v>69</v>
      </c>
      <c r="F276" s="10" t="s">
        <v>7</v>
      </c>
      <c r="G276" s="10" t="s">
        <v>70</v>
      </c>
      <c r="H276" s="10" t="s">
        <v>40</v>
      </c>
      <c r="I276" s="10" t="s">
        <v>1578</v>
      </c>
      <c r="J276" s="10">
        <v>212</v>
      </c>
      <c r="K276" s="10" t="s">
        <v>1638</v>
      </c>
      <c r="L276" s="6">
        <f t="shared" si="20"/>
        <v>3</v>
      </c>
      <c r="M276" s="11">
        <v>2749760</v>
      </c>
      <c r="N276" s="11">
        <v>190</v>
      </c>
      <c r="O276" s="12" t="s">
        <v>76</v>
      </c>
      <c r="P276" s="10" t="s">
        <v>1639</v>
      </c>
      <c r="Q276" s="10"/>
      <c r="R276" s="10"/>
      <c r="S276" s="10"/>
      <c r="T276" s="10" t="s">
        <v>634</v>
      </c>
      <c r="U276" s="10" t="s">
        <v>635</v>
      </c>
      <c r="V276" s="10" t="s">
        <v>1582</v>
      </c>
      <c r="W276" s="11">
        <v>2</v>
      </c>
      <c r="X276" s="10" t="s">
        <v>1640</v>
      </c>
      <c r="Y276" s="13">
        <v>2362908435</v>
      </c>
      <c r="Z276" s="13">
        <v>68941341080</v>
      </c>
      <c r="AA276"/>
      <c r="AB276"/>
      <c r="AC276"/>
      <c r="AE276" s="4" t="s">
        <v>478</v>
      </c>
      <c r="AF276" s="4" t="str">
        <f t="shared" si="17"/>
        <v>0221.01.12</v>
      </c>
      <c r="AG276" s="4" t="s">
        <v>161</v>
      </c>
      <c r="AH276" s="4" t="s">
        <v>478</v>
      </c>
      <c r="AI276" s="4" t="s">
        <v>7</v>
      </c>
      <c r="AJ276" s="4" t="s">
        <v>479</v>
      </c>
      <c r="AK276" s="4" t="s">
        <v>32</v>
      </c>
      <c r="AL276" s="4" t="s">
        <v>4603</v>
      </c>
      <c r="AM276" s="4" t="s">
        <v>296</v>
      </c>
      <c r="AN276" s="4" t="s">
        <v>478</v>
      </c>
      <c r="AO276" s="13">
        <v>37047880</v>
      </c>
      <c r="AP276" s="13">
        <v>672348616</v>
      </c>
      <c r="AQ276"/>
    </row>
    <row r="277" spans="1:43" x14ac:dyDescent="0.25">
      <c r="A277" s="4" t="str">
        <f t="shared" si="18"/>
        <v>0207.01.13.4</v>
      </c>
      <c r="B277" s="4" t="str">
        <f t="shared" si="19"/>
        <v>0207.01.13</v>
      </c>
      <c r="C277" s="9" t="s">
        <v>629</v>
      </c>
      <c r="D277" s="10" t="s">
        <v>68</v>
      </c>
      <c r="E277" s="10" t="s">
        <v>69</v>
      </c>
      <c r="F277" s="10" t="s">
        <v>7</v>
      </c>
      <c r="G277" s="10" t="s">
        <v>70</v>
      </c>
      <c r="H277" s="10" t="s">
        <v>40</v>
      </c>
      <c r="I277" s="10" t="s">
        <v>1578</v>
      </c>
      <c r="J277" s="10">
        <v>217</v>
      </c>
      <c r="K277" s="10" t="s">
        <v>1644</v>
      </c>
      <c r="L277" s="6">
        <f t="shared" si="20"/>
        <v>4</v>
      </c>
      <c r="M277" s="11">
        <v>48234368</v>
      </c>
      <c r="N277" s="11">
        <v>1404</v>
      </c>
      <c r="O277" s="12" t="s">
        <v>77</v>
      </c>
      <c r="P277" s="10" t="s">
        <v>1645</v>
      </c>
      <c r="Q277" s="10"/>
      <c r="R277" s="10"/>
      <c r="S277" s="10"/>
      <c r="T277" s="10" t="s">
        <v>634</v>
      </c>
      <c r="U277" s="10" t="s">
        <v>635</v>
      </c>
      <c r="V277" s="10" t="s">
        <v>1582</v>
      </c>
      <c r="W277" s="11">
        <v>2</v>
      </c>
      <c r="X277" s="10" t="s">
        <v>1646</v>
      </c>
      <c r="Y277" s="13">
        <v>2362908435</v>
      </c>
      <c r="Z277" s="13">
        <v>68941341080</v>
      </c>
      <c r="AA277"/>
      <c r="AB277"/>
      <c r="AC277"/>
      <c r="AE277" s="4" t="s">
        <v>478</v>
      </c>
      <c r="AF277" s="4" t="str">
        <f t="shared" si="17"/>
        <v>0221.01.13</v>
      </c>
      <c r="AG277" s="4" t="s">
        <v>161</v>
      </c>
      <c r="AH277" s="4" t="s">
        <v>478</v>
      </c>
      <c r="AI277" s="4" t="s">
        <v>7</v>
      </c>
      <c r="AJ277" s="4" t="s">
        <v>479</v>
      </c>
      <c r="AK277" s="4" t="s">
        <v>40</v>
      </c>
      <c r="AL277" s="4" t="s">
        <v>4604</v>
      </c>
      <c r="AM277" s="4" t="s">
        <v>296</v>
      </c>
      <c r="AN277" s="4" t="s">
        <v>478</v>
      </c>
      <c r="AO277" s="13">
        <v>15582001</v>
      </c>
      <c r="AP277" s="13">
        <v>672348616</v>
      </c>
      <c r="AQ277"/>
    </row>
    <row r="278" spans="1:43" x14ac:dyDescent="0.25">
      <c r="A278" s="4" t="str">
        <f t="shared" si="18"/>
        <v>0207.01.13.5</v>
      </c>
      <c r="B278" s="4" t="str">
        <f t="shared" si="19"/>
        <v>0207.01.13</v>
      </c>
      <c r="C278" s="5" t="s">
        <v>629</v>
      </c>
      <c r="D278" s="6" t="s">
        <v>68</v>
      </c>
      <c r="E278" s="6" t="s">
        <v>69</v>
      </c>
      <c r="F278" s="6" t="s">
        <v>7</v>
      </c>
      <c r="G278" s="6" t="s">
        <v>70</v>
      </c>
      <c r="H278" s="6" t="s">
        <v>40</v>
      </c>
      <c r="I278" s="6" t="s">
        <v>1578</v>
      </c>
      <c r="J278" s="6">
        <v>218</v>
      </c>
      <c r="K278" s="6" t="s">
        <v>1634</v>
      </c>
      <c r="L278" s="6">
        <f t="shared" si="20"/>
        <v>5</v>
      </c>
      <c r="M278" s="7">
        <v>27686476.109999999</v>
      </c>
      <c r="N278" s="7">
        <v>64900</v>
      </c>
      <c r="O278" s="8" t="s">
        <v>1635</v>
      </c>
      <c r="P278" s="6" t="s">
        <v>1636</v>
      </c>
      <c r="Q278" s="6"/>
      <c r="R278" s="6"/>
      <c r="S278" s="6"/>
      <c r="T278" s="6" t="s">
        <v>634</v>
      </c>
      <c r="U278" s="6" t="s">
        <v>635</v>
      </c>
      <c r="V278" s="6" t="s">
        <v>1582</v>
      </c>
      <c r="W278" s="7">
        <v>2</v>
      </c>
      <c r="X278" s="6" t="s">
        <v>1637</v>
      </c>
      <c r="Y278" s="13">
        <v>2362908435</v>
      </c>
      <c r="Z278" s="13">
        <v>68941341080</v>
      </c>
      <c r="AA278"/>
      <c r="AB278"/>
      <c r="AC278"/>
      <c r="AE278" s="4" t="s">
        <v>478</v>
      </c>
      <c r="AF278" s="4" t="str">
        <f t="shared" si="17"/>
        <v>0221.01.14</v>
      </c>
      <c r="AG278" s="4" t="s">
        <v>161</v>
      </c>
      <c r="AH278" s="4" t="s">
        <v>478</v>
      </c>
      <c r="AI278" s="4" t="s">
        <v>7</v>
      </c>
      <c r="AJ278" s="4" t="s">
        <v>479</v>
      </c>
      <c r="AK278" s="4" t="s">
        <v>41</v>
      </c>
      <c r="AL278" s="4" t="s">
        <v>4605</v>
      </c>
      <c r="AM278" s="4" t="s">
        <v>296</v>
      </c>
      <c r="AN278" s="4" t="s">
        <v>478</v>
      </c>
      <c r="AO278" s="13">
        <v>11935800</v>
      </c>
      <c r="AP278" s="13">
        <v>672348616</v>
      </c>
      <c r="AQ278"/>
    </row>
    <row r="279" spans="1:43" x14ac:dyDescent="0.25">
      <c r="A279" s="4" t="str">
        <f t="shared" si="18"/>
        <v>0207.01.13.6</v>
      </c>
      <c r="B279" s="4" t="str">
        <f t="shared" si="19"/>
        <v>0207.01.13</v>
      </c>
      <c r="C279" s="5" t="s">
        <v>629</v>
      </c>
      <c r="D279" s="6" t="s">
        <v>68</v>
      </c>
      <c r="E279" s="6" t="s">
        <v>69</v>
      </c>
      <c r="F279" s="6" t="s">
        <v>7</v>
      </c>
      <c r="G279" s="6" t="s">
        <v>70</v>
      </c>
      <c r="H279" s="6" t="s">
        <v>40</v>
      </c>
      <c r="I279" s="6" t="s">
        <v>1578</v>
      </c>
      <c r="J279" s="6">
        <v>220</v>
      </c>
      <c r="K279" s="6" t="s">
        <v>1641</v>
      </c>
      <c r="L279" s="6">
        <f t="shared" si="20"/>
        <v>6</v>
      </c>
      <c r="M279" s="7">
        <v>4839599.24</v>
      </c>
      <c r="N279" s="7">
        <v>5817</v>
      </c>
      <c r="O279" s="8" t="s">
        <v>79</v>
      </c>
      <c r="P279" s="6" t="s">
        <v>1642</v>
      </c>
      <c r="Q279" s="6"/>
      <c r="R279" s="6"/>
      <c r="S279" s="6"/>
      <c r="T279" s="6" t="s">
        <v>634</v>
      </c>
      <c r="U279" s="6" t="s">
        <v>635</v>
      </c>
      <c r="V279" s="6" t="s">
        <v>1582</v>
      </c>
      <c r="W279" s="7">
        <v>2</v>
      </c>
      <c r="X279" s="6" t="s">
        <v>1643</v>
      </c>
      <c r="Y279" s="13">
        <v>2362908435</v>
      </c>
      <c r="Z279" s="13">
        <v>68941341080</v>
      </c>
      <c r="AA279"/>
      <c r="AB279"/>
      <c r="AC279"/>
      <c r="AE279" s="4" t="s">
        <v>478</v>
      </c>
      <c r="AF279" s="4" t="str">
        <f t="shared" si="17"/>
        <v>0221.01.15</v>
      </c>
      <c r="AG279" s="4" t="s">
        <v>161</v>
      </c>
      <c r="AH279" s="4" t="s">
        <v>478</v>
      </c>
      <c r="AI279" s="4" t="s">
        <v>7</v>
      </c>
      <c r="AJ279" s="4" t="s">
        <v>479</v>
      </c>
      <c r="AK279" s="4" t="s">
        <v>31</v>
      </c>
      <c r="AL279" s="4" t="s">
        <v>4606</v>
      </c>
      <c r="AM279" s="4" t="s">
        <v>296</v>
      </c>
      <c r="AN279" s="4" t="s">
        <v>478</v>
      </c>
      <c r="AO279" s="13">
        <v>12535420</v>
      </c>
      <c r="AP279" s="13">
        <v>672348616</v>
      </c>
      <c r="AQ279"/>
    </row>
    <row r="280" spans="1:43" x14ac:dyDescent="0.25">
      <c r="A280" s="4" t="str">
        <f t="shared" si="18"/>
        <v>0207.01.13.7</v>
      </c>
      <c r="B280" s="4" t="str">
        <f t="shared" si="19"/>
        <v>0207.01.13</v>
      </c>
      <c r="C280" s="5" t="s">
        <v>629</v>
      </c>
      <c r="D280" s="6" t="s">
        <v>68</v>
      </c>
      <c r="E280" s="6" t="s">
        <v>69</v>
      </c>
      <c r="F280" s="6" t="s">
        <v>7</v>
      </c>
      <c r="G280" s="6" t="s">
        <v>70</v>
      </c>
      <c r="H280" s="6" t="s">
        <v>40</v>
      </c>
      <c r="I280" s="6" t="s">
        <v>1578</v>
      </c>
      <c r="J280" s="6">
        <v>221</v>
      </c>
      <c r="K280" s="6" t="s">
        <v>1647</v>
      </c>
      <c r="L280" s="6">
        <f t="shared" si="20"/>
        <v>7</v>
      </c>
      <c r="M280" s="7">
        <v>74263679.319999993</v>
      </c>
      <c r="N280" s="7">
        <v>4595</v>
      </c>
      <c r="O280" s="8" t="s">
        <v>1648</v>
      </c>
      <c r="P280" s="6" t="s">
        <v>1649</v>
      </c>
      <c r="Q280" s="6"/>
      <c r="R280" s="6"/>
      <c r="S280" s="6"/>
      <c r="T280" s="6" t="s">
        <v>634</v>
      </c>
      <c r="U280" s="6" t="s">
        <v>635</v>
      </c>
      <c r="V280" s="6" t="s">
        <v>1582</v>
      </c>
      <c r="W280" s="7">
        <v>2</v>
      </c>
      <c r="X280" s="6" t="s">
        <v>1650</v>
      </c>
      <c r="Y280" s="13">
        <v>2362908435</v>
      </c>
      <c r="Z280" s="13">
        <v>68941341080</v>
      </c>
      <c r="AA280"/>
      <c r="AB280"/>
      <c r="AC280"/>
      <c r="AE280" s="4" t="s">
        <v>478</v>
      </c>
      <c r="AF280" s="4" t="str">
        <f t="shared" si="17"/>
        <v>0221.01.16</v>
      </c>
      <c r="AG280" s="4" t="s">
        <v>161</v>
      </c>
      <c r="AH280" s="4" t="s">
        <v>478</v>
      </c>
      <c r="AI280" s="4" t="s">
        <v>7</v>
      </c>
      <c r="AJ280" s="4" t="s">
        <v>479</v>
      </c>
      <c r="AK280" s="4" t="s">
        <v>24</v>
      </c>
      <c r="AL280" s="4" t="s">
        <v>4607</v>
      </c>
      <c r="AM280" s="4" t="s">
        <v>296</v>
      </c>
      <c r="AN280" s="4" t="s">
        <v>478</v>
      </c>
      <c r="AO280" s="13">
        <v>13383320</v>
      </c>
      <c r="AP280" s="13">
        <v>672348616</v>
      </c>
      <c r="AQ280"/>
    </row>
    <row r="281" spans="1:43" x14ac:dyDescent="0.25">
      <c r="A281" s="4" t="str">
        <f t="shared" si="18"/>
        <v>0207.01.13.8</v>
      </c>
      <c r="B281" s="4" t="str">
        <f t="shared" si="19"/>
        <v>0207.01.13</v>
      </c>
      <c r="C281" s="9" t="s">
        <v>629</v>
      </c>
      <c r="D281" s="10" t="s">
        <v>68</v>
      </c>
      <c r="E281" s="10" t="s">
        <v>69</v>
      </c>
      <c r="F281" s="10" t="s">
        <v>7</v>
      </c>
      <c r="G281" s="10" t="s">
        <v>70</v>
      </c>
      <c r="H281" s="10" t="s">
        <v>40</v>
      </c>
      <c r="I281" s="10" t="s">
        <v>1578</v>
      </c>
      <c r="J281" s="10">
        <v>222</v>
      </c>
      <c r="K281" s="10" t="s">
        <v>1651</v>
      </c>
      <c r="L281" s="6">
        <f t="shared" si="20"/>
        <v>8</v>
      </c>
      <c r="M281" s="11">
        <v>1747984.45</v>
      </c>
      <c r="N281" s="11">
        <v>1583</v>
      </c>
      <c r="O281" s="12" t="s">
        <v>78</v>
      </c>
      <c r="P281" s="10" t="s">
        <v>1642</v>
      </c>
      <c r="Q281" s="10"/>
      <c r="R281" s="10"/>
      <c r="S281" s="10"/>
      <c r="T281" s="10" t="s">
        <v>634</v>
      </c>
      <c r="U281" s="10" t="s">
        <v>635</v>
      </c>
      <c r="V281" s="10" t="s">
        <v>1582</v>
      </c>
      <c r="W281" s="11">
        <v>2</v>
      </c>
      <c r="X281" s="10" t="s">
        <v>1652</v>
      </c>
      <c r="Y281" s="13">
        <v>2362908435</v>
      </c>
      <c r="Z281" s="13">
        <v>68941341080</v>
      </c>
      <c r="AA281"/>
      <c r="AB281"/>
      <c r="AC281"/>
      <c r="AE281" s="4" t="s">
        <v>4609</v>
      </c>
      <c r="AF281" s="4" t="str">
        <f t="shared" si="17"/>
        <v>0221.01.17</v>
      </c>
      <c r="AG281" s="4" t="s">
        <v>161</v>
      </c>
      <c r="AH281" s="4" t="s">
        <v>478</v>
      </c>
      <c r="AI281" s="4" t="s">
        <v>7</v>
      </c>
      <c r="AJ281" s="4" t="s">
        <v>479</v>
      </c>
      <c r="AK281" s="4" t="s">
        <v>56</v>
      </c>
      <c r="AL281" s="4" t="s">
        <v>4608</v>
      </c>
      <c r="AM281" s="4" t="s">
        <v>298</v>
      </c>
      <c r="AN281" s="4" t="s">
        <v>4609</v>
      </c>
      <c r="AO281" s="13">
        <v>82307142</v>
      </c>
      <c r="AP281" s="13">
        <v>82307142</v>
      </c>
      <c r="AQ281"/>
    </row>
    <row r="282" spans="1:43" x14ac:dyDescent="0.25">
      <c r="A282" s="4" t="str">
        <f t="shared" si="18"/>
        <v>0207.01.13.9</v>
      </c>
      <c r="B282" s="4" t="str">
        <f t="shared" si="19"/>
        <v>0207.01.13</v>
      </c>
      <c r="C282" s="9" t="s">
        <v>629</v>
      </c>
      <c r="D282" s="10" t="s">
        <v>68</v>
      </c>
      <c r="E282" s="10" t="s">
        <v>69</v>
      </c>
      <c r="F282" s="10" t="s">
        <v>7</v>
      </c>
      <c r="G282" s="10" t="s">
        <v>70</v>
      </c>
      <c r="H282" s="10" t="s">
        <v>40</v>
      </c>
      <c r="I282" s="10" t="s">
        <v>1578</v>
      </c>
      <c r="J282" s="10">
        <v>223</v>
      </c>
      <c r="K282" s="10" t="s">
        <v>1656</v>
      </c>
      <c r="L282" s="6">
        <f t="shared" si="20"/>
        <v>9</v>
      </c>
      <c r="M282" s="11">
        <v>5683882.7800000003</v>
      </c>
      <c r="N282" s="11">
        <v>1147</v>
      </c>
      <c r="O282" s="12" t="s">
        <v>1657</v>
      </c>
      <c r="P282" s="10" t="s">
        <v>1639</v>
      </c>
      <c r="Q282" s="10"/>
      <c r="R282" s="10"/>
      <c r="S282" s="10"/>
      <c r="T282" s="10" t="s">
        <v>634</v>
      </c>
      <c r="U282" s="10" t="s">
        <v>635</v>
      </c>
      <c r="V282" s="10" t="s">
        <v>1582</v>
      </c>
      <c r="W282" s="11">
        <v>2</v>
      </c>
      <c r="X282" s="10" t="s">
        <v>1658</v>
      </c>
      <c r="Y282" s="13">
        <v>2362908435</v>
      </c>
      <c r="Z282" s="13">
        <v>68941341080</v>
      </c>
      <c r="AA282"/>
      <c r="AB282"/>
      <c r="AC282"/>
      <c r="AE282" s="4" t="s">
        <v>478</v>
      </c>
      <c r="AF282" s="4" t="str">
        <f t="shared" si="17"/>
        <v>0221.01.98</v>
      </c>
      <c r="AG282" s="4" t="s">
        <v>161</v>
      </c>
      <c r="AH282" s="4" t="s">
        <v>478</v>
      </c>
      <c r="AI282" s="4" t="s">
        <v>7</v>
      </c>
      <c r="AJ282" s="4" t="s">
        <v>479</v>
      </c>
      <c r="AK282" s="4" t="s">
        <v>27</v>
      </c>
      <c r="AL282" s="4" t="s">
        <v>542</v>
      </c>
      <c r="AM282" s="4" t="s">
        <v>296</v>
      </c>
      <c r="AN282" s="4" t="s">
        <v>478</v>
      </c>
      <c r="AO282" s="13">
        <v>16286138930</v>
      </c>
      <c r="AP282" s="13">
        <v>672348616</v>
      </c>
      <c r="AQ282"/>
    </row>
    <row r="283" spans="1:43" x14ac:dyDescent="0.25">
      <c r="A283" s="4" t="str">
        <f t="shared" si="18"/>
        <v>0207.01.13.10</v>
      </c>
      <c r="B283" s="4" t="str">
        <f t="shared" si="19"/>
        <v>0207.01.13</v>
      </c>
      <c r="C283" s="5" t="s">
        <v>629</v>
      </c>
      <c r="D283" s="6" t="s">
        <v>68</v>
      </c>
      <c r="E283" s="6" t="s">
        <v>69</v>
      </c>
      <c r="F283" s="6" t="s">
        <v>7</v>
      </c>
      <c r="G283" s="6" t="s">
        <v>70</v>
      </c>
      <c r="H283" s="6" t="s">
        <v>40</v>
      </c>
      <c r="I283" s="6" t="s">
        <v>1578</v>
      </c>
      <c r="J283" s="6">
        <v>224</v>
      </c>
      <c r="K283" s="6" t="s">
        <v>1653</v>
      </c>
      <c r="L283" s="6">
        <f t="shared" si="20"/>
        <v>10</v>
      </c>
      <c r="M283" s="7">
        <v>755040000</v>
      </c>
      <c r="N283" s="7">
        <v>46135</v>
      </c>
      <c r="O283" s="8" t="s">
        <v>83</v>
      </c>
      <c r="P283" s="6" t="s">
        <v>1654</v>
      </c>
      <c r="Q283" s="6"/>
      <c r="R283" s="6"/>
      <c r="S283" s="6"/>
      <c r="T283" s="6" t="s">
        <v>634</v>
      </c>
      <c r="U283" s="6" t="s">
        <v>635</v>
      </c>
      <c r="V283" s="6" t="s">
        <v>1582</v>
      </c>
      <c r="W283" s="7">
        <v>2</v>
      </c>
      <c r="X283" s="6" t="s">
        <v>1655</v>
      </c>
      <c r="Y283" s="13">
        <v>2362908435</v>
      </c>
      <c r="Z283" s="13">
        <v>68941341080</v>
      </c>
      <c r="AA283"/>
      <c r="AB283"/>
      <c r="AC283"/>
      <c r="AE283" s="4" t="s">
        <v>480</v>
      </c>
      <c r="AF283" s="4" t="str">
        <f t="shared" si="17"/>
        <v>0222.01.01</v>
      </c>
      <c r="AG283" s="4" t="s">
        <v>165</v>
      </c>
      <c r="AH283" s="4" t="s">
        <v>480</v>
      </c>
      <c r="AI283" s="4" t="s">
        <v>7</v>
      </c>
      <c r="AJ283" s="4" t="s">
        <v>480</v>
      </c>
      <c r="AK283" s="4" t="s">
        <v>7</v>
      </c>
      <c r="AL283" s="4" t="s">
        <v>4610</v>
      </c>
      <c r="AM283" s="4" t="s">
        <v>296</v>
      </c>
      <c r="AN283" s="4" t="s">
        <v>480</v>
      </c>
      <c r="AO283" s="13">
        <v>180000000</v>
      </c>
      <c r="AP283" s="13">
        <v>1079054451</v>
      </c>
      <c r="AQ283"/>
    </row>
    <row r="284" spans="1:43" x14ac:dyDescent="0.25">
      <c r="A284" s="4" t="str">
        <f t="shared" si="18"/>
        <v>0207.01.13.11</v>
      </c>
      <c r="B284" s="4" t="str">
        <f t="shared" si="19"/>
        <v>0207.01.13</v>
      </c>
      <c r="C284" s="9" t="s">
        <v>629</v>
      </c>
      <c r="D284" s="10" t="s">
        <v>68</v>
      </c>
      <c r="E284" s="10" t="s">
        <v>69</v>
      </c>
      <c r="F284" s="10" t="s">
        <v>7</v>
      </c>
      <c r="G284" s="10" t="s">
        <v>70</v>
      </c>
      <c r="H284" s="10" t="s">
        <v>40</v>
      </c>
      <c r="I284" s="10" t="s">
        <v>1578</v>
      </c>
      <c r="J284" s="10">
        <v>225</v>
      </c>
      <c r="K284" s="10" t="s">
        <v>1661</v>
      </c>
      <c r="L284" s="6">
        <f t="shared" si="20"/>
        <v>11</v>
      </c>
      <c r="M284" s="11">
        <v>131040000</v>
      </c>
      <c r="N284" s="11">
        <v>35336</v>
      </c>
      <c r="O284" s="12" t="s">
        <v>84</v>
      </c>
      <c r="P284" s="10" t="s">
        <v>1654</v>
      </c>
      <c r="Q284" s="10"/>
      <c r="R284" s="10"/>
      <c r="S284" s="10"/>
      <c r="T284" s="10" t="s">
        <v>634</v>
      </c>
      <c r="U284" s="10" t="s">
        <v>635</v>
      </c>
      <c r="V284" s="10" t="s">
        <v>1582</v>
      </c>
      <c r="W284" s="11">
        <v>2</v>
      </c>
      <c r="X284" s="10" t="s">
        <v>1655</v>
      </c>
      <c r="Y284" s="13">
        <v>2362908435</v>
      </c>
      <c r="Z284" s="13">
        <v>68941341080</v>
      </c>
      <c r="AA284"/>
      <c r="AB284"/>
      <c r="AC284"/>
      <c r="AE284" s="4" t="s">
        <v>481</v>
      </c>
      <c r="AF284" s="4" t="str">
        <f t="shared" si="17"/>
        <v>0222.01.11</v>
      </c>
      <c r="AG284" s="4" t="s">
        <v>165</v>
      </c>
      <c r="AH284" s="4" t="s">
        <v>480</v>
      </c>
      <c r="AI284" s="4" t="s">
        <v>7</v>
      </c>
      <c r="AJ284" s="4" t="s">
        <v>480</v>
      </c>
      <c r="AK284" s="4" t="s">
        <v>10</v>
      </c>
      <c r="AL284" s="4" t="s">
        <v>2624</v>
      </c>
      <c r="AM284" s="4" t="s">
        <v>298</v>
      </c>
      <c r="AN284" s="4" t="s">
        <v>481</v>
      </c>
      <c r="AO284" s="13">
        <v>273836295</v>
      </c>
      <c r="AP284" s="13">
        <v>204143866</v>
      </c>
      <c r="AQ284"/>
    </row>
    <row r="285" spans="1:43" x14ac:dyDescent="0.25">
      <c r="A285" s="4" t="str">
        <f t="shared" si="18"/>
        <v>0207.01.13.12</v>
      </c>
      <c r="B285" s="4" t="str">
        <f t="shared" si="19"/>
        <v>0207.01.13</v>
      </c>
      <c r="C285" s="9" t="s">
        <v>629</v>
      </c>
      <c r="D285" s="10" t="s">
        <v>68</v>
      </c>
      <c r="E285" s="10" t="s">
        <v>69</v>
      </c>
      <c r="F285" s="10" t="s">
        <v>7</v>
      </c>
      <c r="G285" s="10" t="s">
        <v>70</v>
      </c>
      <c r="H285" s="10" t="s">
        <v>40</v>
      </c>
      <c r="I285" s="10" t="s">
        <v>1578</v>
      </c>
      <c r="J285" s="10">
        <v>409</v>
      </c>
      <c r="K285" s="10" t="s">
        <v>1665</v>
      </c>
      <c r="L285" s="6">
        <f t="shared" si="20"/>
        <v>12</v>
      </c>
      <c r="M285" s="11">
        <v>1447992</v>
      </c>
      <c r="N285" s="11">
        <v>64080</v>
      </c>
      <c r="O285" s="12" t="s">
        <v>1666</v>
      </c>
      <c r="P285" s="10" t="s">
        <v>1667</v>
      </c>
      <c r="Q285" s="10"/>
      <c r="R285" s="10"/>
      <c r="S285" s="10"/>
      <c r="T285" s="10" t="s">
        <v>634</v>
      </c>
      <c r="U285" s="10" t="s">
        <v>635</v>
      </c>
      <c r="V285" s="10" t="s">
        <v>1582</v>
      </c>
      <c r="W285" s="11">
        <v>2</v>
      </c>
      <c r="X285" s="10" t="s">
        <v>1668</v>
      </c>
      <c r="Y285" s="13">
        <v>2362908435</v>
      </c>
      <c r="Z285" s="13">
        <v>68941341080</v>
      </c>
      <c r="AA285"/>
      <c r="AB285"/>
      <c r="AC285"/>
      <c r="AE285" s="4" t="s">
        <v>480</v>
      </c>
      <c r="AF285" s="4" t="str">
        <f t="shared" si="17"/>
        <v>0222.01.11</v>
      </c>
      <c r="AG285" s="4" t="s">
        <v>165</v>
      </c>
      <c r="AH285" s="4" t="s">
        <v>480</v>
      </c>
      <c r="AI285" s="4" t="s">
        <v>7</v>
      </c>
      <c r="AJ285" s="4" t="s">
        <v>480</v>
      </c>
      <c r="AK285" s="4" t="s">
        <v>10</v>
      </c>
      <c r="AL285" s="4" t="s">
        <v>2624</v>
      </c>
      <c r="AM285" s="4" t="s">
        <v>296</v>
      </c>
      <c r="AN285" s="4" t="s">
        <v>480</v>
      </c>
      <c r="AO285" s="13">
        <v>273836295</v>
      </c>
      <c r="AP285" s="13">
        <v>1079054451</v>
      </c>
      <c r="AQ285"/>
    </row>
    <row r="286" spans="1:43" x14ac:dyDescent="0.25">
      <c r="A286" s="4" t="str">
        <f t="shared" si="18"/>
        <v>0207.01.13.13</v>
      </c>
      <c r="B286" s="4" t="str">
        <f t="shared" si="19"/>
        <v>0207.01.13</v>
      </c>
      <c r="C286" s="5" t="s">
        <v>629</v>
      </c>
      <c r="D286" s="6" t="s">
        <v>68</v>
      </c>
      <c r="E286" s="6" t="s">
        <v>69</v>
      </c>
      <c r="F286" s="6" t="s">
        <v>7</v>
      </c>
      <c r="G286" s="6" t="s">
        <v>70</v>
      </c>
      <c r="H286" s="6" t="s">
        <v>40</v>
      </c>
      <c r="I286" s="6" t="s">
        <v>1578</v>
      </c>
      <c r="J286" s="6">
        <v>410</v>
      </c>
      <c r="K286" s="6" t="s">
        <v>1662</v>
      </c>
      <c r="L286" s="6">
        <f t="shared" si="20"/>
        <v>13</v>
      </c>
      <c r="M286" s="7">
        <v>8543167.5999999996</v>
      </c>
      <c r="N286" s="7">
        <v>99541</v>
      </c>
      <c r="O286" s="8" t="s">
        <v>81</v>
      </c>
      <c r="P286" s="6" t="s">
        <v>1663</v>
      </c>
      <c r="Q286" s="6"/>
      <c r="R286" s="6"/>
      <c r="S286" s="6"/>
      <c r="T286" s="6" t="s">
        <v>634</v>
      </c>
      <c r="U286" s="6" t="s">
        <v>635</v>
      </c>
      <c r="V286" s="6" t="s">
        <v>1582</v>
      </c>
      <c r="W286" s="7">
        <v>2</v>
      </c>
      <c r="X286" s="6" t="s">
        <v>1664</v>
      </c>
      <c r="Y286" s="13">
        <v>2362908435</v>
      </c>
      <c r="Z286" s="13">
        <v>68941341080</v>
      </c>
      <c r="AA286"/>
      <c r="AB286"/>
      <c r="AC286"/>
      <c r="AE286" s="4" t="s">
        <v>450</v>
      </c>
      <c r="AF286" s="4" t="str">
        <f t="shared" si="17"/>
        <v>0222.01.11</v>
      </c>
      <c r="AG286" s="4" t="s">
        <v>165</v>
      </c>
      <c r="AH286" s="4" t="s">
        <v>480</v>
      </c>
      <c r="AI286" s="4" t="s">
        <v>7</v>
      </c>
      <c r="AJ286" s="4" t="s">
        <v>480</v>
      </c>
      <c r="AK286" s="4" t="s">
        <v>10</v>
      </c>
      <c r="AL286" s="4" t="s">
        <v>2624</v>
      </c>
      <c r="AM286" s="4" t="s">
        <v>307</v>
      </c>
      <c r="AN286" s="4" t="s">
        <v>450</v>
      </c>
      <c r="AO286" s="13">
        <v>273836295</v>
      </c>
      <c r="AP286" s="13">
        <v>52442429</v>
      </c>
      <c r="AQ286"/>
    </row>
    <row r="287" spans="1:43" x14ac:dyDescent="0.25">
      <c r="A287" s="4" t="str">
        <f t="shared" si="18"/>
        <v>0207.01.13.14</v>
      </c>
      <c r="B287" s="4" t="str">
        <f t="shared" si="19"/>
        <v>0207.01.13</v>
      </c>
      <c r="C287" s="5" t="s">
        <v>629</v>
      </c>
      <c r="D287" s="6" t="s">
        <v>68</v>
      </c>
      <c r="E287" s="6" t="s">
        <v>69</v>
      </c>
      <c r="F287" s="6" t="s">
        <v>7</v>
      </c>
      <c r="G287" s="6" t="s">
        <v>70</v>
      </c>
      <c r="H287" s="6" t="s">
        <v>40</v>
      </c>
      <c r="I287" s="6" t="s">
        <v>1578</v>
      </c>
      <c r="J287" s="6">
        <v>411</v>
      </c>
      <c r="K287" s="6" t="s">
        <v>1669</v>
      </c>
      <c r="L287" s="6">
        <f t="shared" si="20"/>
        <v>14</v>
      </c>
      <c r="M287" s="7">
        <v>8218916.2400000002</v>
      </c>
      <c r="N287" s="7">
        <v>5817</v>
      </c>
      <c r="O287" s="8" t="s">
        <v>82</v>
      </c>
      <c r="P287" s="6" t="s">
        <v>1670</v>
      </c>
      <c r="Q287" s="6"/>
      <c r="R287" s="6"/>
      <c r="S287" s="6"/>
      <c r="T287" s="6" t="s">
        <v>634</v>
      </c>
      <c r="U287" s="6" t="s">
        <v>635</v>
      </c>
      <c r="V287" s="6" t="s">
        <v>1582</v>
      </c>
      <c r="W287" s="7">
        <v>2</v>
      </c>
      <c r="X287" s="6" t="s">
        <v>82</v>
      </c>
      <c r="Y287" s="13">
        <v>2362908435</v>
      </c>
      <c r="Z287" s="13">
        <v>68941341080</v>
      </c>
      <c r="AA287"/>
      <c r="AB287"/>
      <c r="AC287"/>
      <c r="AE287" s="4" t="s">
        <v>480</v>
      </c>
      <c r="AF287" s="4" t="str">
        <f t="shared" si="17"/>
        <v>0222.01.12</v>
      </c>
      <c r="AG287" s="4" t="s">
        <v>165</v>
      </c>
      <c r="AH287" s="4" t="s">
        <v>480</v>
      </c>
      <c r="AI287" s="4" t="s">
        <v>7</v>
      </c>
      <c r="AJ287" s="4" t="s">
        <v>480</v>
      </c>
      <c r="AK287" s="4" t="s">
        <v>32</v>
      </c>
      <c r="AL287" s="4" t="s">
        <v>2638</v>
      </c>
      <c r="AM287" s="4" t="s">
        <v>296</v>
      </c>
      <c r="AN287" s="4" t="s">
        <v>480</v>
      </c>
      <c r="AO287" s="13">
        <v>381750004</v>
      </c>
      <c r="AP287" s="13">
        <v>1079054451</v>
      </c>
      <c r="AQ287"/>
    </row>
    <row r="288" spans="1:43" x14ac:dyDescent="0.25">
      <c r="A288" s="4" t="str">
        <f t="shared" si="18"/>
        <v>0207.01.13.15</v>
      </c>
      <c r="B288" s="4" t="str">
        <f t="shared" si="19"/>
        <v>0207.01.13</v>
      </c>
      <c r="C288" s="9" t="s">
        <v>629</v>
      </c>
      <c r="D288" s="10" t="s">
        <v>68</v>
      </c>
      <c r="E288" s="10" t="s">
        <v>69</v>
      </c>
      <c r="F288" s="10" t="s">
        <v>7</v>
      </c>
      <c r="G288" s="10" t="s">
        <v>70</v>
      </c>
      <c r="H288" s="10" t="s">
        <v>40</v>
      </c>
      <c r="I288" s="10" t="s">
        <v>1578</v>
      </c>
      <c r="J288" s="10">
        <v>412</v>
      </c>
      <c r="K288" s="10" t="s">
        <v>1671</v>
      </c>
      <c r="L288" s="6">
        <f t="shared" si="20"/>
        <v>15</v>
      </c>
      <c r="M288" s="11">
        <v>67778541.170000002</v>
      </c>
      <c r="N288" s="11">
        <v>18600</v>
      </c>
      <c r="O288" s="12" t="s">
        <v>1672</v>
      </c>
      <c r="P288" s="10" t="s">
        <v>1673</v>
      </c>
      <c r="Q288" s="10"/>
      <c r="R288" s="10"/>
      <c r="S288" s="10"/>
      <c r="T288" s="10" t="s">
        <v>634</v>
      </c>
      <c r="U288" s="10" t="s">
        <v>635</v>
      </c>
      <c r="V288" s="10" t="s">
        <v>1582</v>
      </c>
      <c r="W288" s="11">
        <v>2</v>
      </c>
      <c r="X288" s="10" t="s">
        <v>73</v>
      </c>
      <c r="Y288" s="13">
        <v>2362908435</v>
      </c>
      <c r="Z288" s="13">
        <v>68941341080</v>
      </c>
      <c r="AA288"/>
      <c r="AB288"/>
      <c r="AC288"/>
      <c r="AE288" s="4" t="s">
        <v>480</v>
      </c>
      <c r="AF288" s="4" t="str">
        <f t="shared" si="17"/>
        <v>0222.01.98</v>
      </c>
      <c r="AG288" s="4" t="s">
        <v>165</v>
      </c>
      <c r="AH288" s="4" t="s">
        <v>480</v>
      </c>
      <c r="AI288" s="4" t="s">
        <v>7</v>
      </c>
      <c r="AJ288" s="4" t="s">
        <v>480</v>
      </c>
      <c r="AK288" s="4" t="s">
        <v>27</v>
      </c>
      <c r="AL288" s="4" t="s">
        <v>4540</v>
      </c>
      <c r="AM288" s="4" t="s">
        <v>296</v>
      </c>
      <c r="AN288" s="4" t="s">
        <v>480</v>
      </c>
      <c r="AO288" s="13">
        <v>7293129341</v>
      </c>
      <c r="AP288" s="13">
        <v>1079054451</v>
      </c>
      <c r="AQ288"/>
    </row>
    <row r="289" spans="1:43" x14ac:dyDescent="0.25">
      <c r="A289" s="4" t="str">
        <f t="shared" si="18"/>
        <v>0207.01.13.16</v>
      </c>
      <c r="B289" s="4" t="str">
        <f t="shared" si="19"/>
        <v>0207.01.13</v>
      </c>
      <c r="C289" s="5" t="s">
        <v>629</v>
      </c>
      <c r="D289" s="6" t="s">
        <v>68</v>
      </c>
      <c r="E289" s="6" t="s">
        <v>69</v>
      </c>
      <c r="F289" s="6" t="s">
        <v>7</v>
      </c>
      <c r="G289" s="6" t="s">
        <v>70</v>
      </c>
      <c r="H289" s="6" t="s">
        <v>40</v>
      </c>
      <c r="I289" s="6" t="s">
        <v>1578</v>
      </c>
      <c r="J289" s="6">
        <v>771</v>
      </c>
      <c r="K289" s="6" t="s">
        <v>1674</v>
      </c>
      <c r="L289" s="6">
        <f t="shared" si="20"/>
        <v>16</v>
      </c>
      <c r="M289" s="7">
        <v>23390640</v>
      </c>
      <c r="N289" s="7">
        <v>607250</v>
      </c>
      <c r="O289" s="8" t="s">
        <v>75</v>
      </c>
      <c r="P289" s="6" t="s">
        <v>1675</v>
      </c>
      <c r="Q289" s="6"/>
      <c r="R289" s="6"/>
      <c r="S289" s="6"/>
      <c r="T289" s="6" t="s">
        <v>634</v>
      </c>
      <c r="U289" s="6" t="s">
        <v>635</v>
      </c>
      <c r="V289" s="6" t="s">
        <v>1582</v>
      </c>
      <c r="W289" s="7">
        <v>2</v>
      </c>
      <c r="X289" s="6" t="s">
        <v>1676</v>
      </c>
      <c r="Y289" s="13">
        <v>2362908435</v>
      </c>
      <c r="Z289" s="13">
        <v>68941341080</v>
      </c>
      <c r="AA289"/>
      <c r="AB289"/>
      <c r="AC289"/>
      <c r="AE289" s="4" t="s">
        <v>480</v>
      </c>
      <c r="AF289" s="4" t="str">
        <f t="shared" si="17"/>
        <v>0222.01.99</v>
      </c>
      <c r="AG289" s="4" t="s">
        <v>165</v>
      </c>
      <c r="AH289" s="4" t="s">
        <v>480</v>
      </c>
      <c r="AI289" s="4" t="s">
        <v>7</v>
      </c>
      <c r="AJ289" s="4" t="s">
        <v>480</v>
      </c>
      <c r="AK289" s="4" t="s">
        <v>104</v>
      </c>
      <c r="AL289" s="4" t="s">
        <v>4541</v>
      </c>
      <c r="AM289" s="4" t="s">
        <v>296</v>
      </c>
      <c r="AN289" s="4" t="s">
        <v>480</v>
      </c>
      <c r="AO289" s="13">
        <v>394054073</v>
      </c>
      <c r="AP289" s="13">
        <v>1079054451</v>
      </c>
      <c r="AQ289"/>
    </row>
    <row r="290" spans="1:43" x14ac:dyDescent="0.25">
      <c r="A290" s="4" t="str">
        <f t="shared" si="18"/>
        <v>0207.01.13.17</v>
      </c>
      <c r="B290" s="4" t="str">
        <f t="shared" si="19"/>
        <v>0207.01.13</v>
      </c>
      <c r="C290" s="9" t="s">
        <v>629</v>
      </c>
      <c r="D290" s="10" t="s">
        <v>68</v>
      </c>
      <c r="E290" s="10" t="s">
        <v>69</v>
      </c>
      <c r="F290" s="10" t="s">
        <v>7</v>
      </c>
      <c r="G290" s="10" t="s">
        <v>70</v>
      </c>
      <c r="H290" s="10" t="s">
        <v>40</v>
      </c>
      <c r="I290" s="10" t="s">
        <v>1578</v>
      </c>
      <c r="J290" s="10">
        <v>1714</v>
      </c>
      <c r="K290" s="10" t="s">
        <v>1677</v>
      </c>
      <c r="L290" s="6">
        <f t="shared" si="20"/>
        <v>17</v>
      </c>
      <c r="M290" s="11">
        <v>1560000</v>
      </c>
      <c r="N290" s="11">
        <v>4</v>
      </c>
      <c r="O290" s="12" t="s">
        <v>1678</v>
      </c>
      <c r="P290" s="10" t="s">
        <v>1639</v>
      </c>
      <c r="Q290" s="10"/>
      <c r="R290" s="10"/>
      <c r="S290" s="10"/>
      <c r="T290" s="10" t="s">
        <v>634</v>
      </c>
      <c r="U290" s="10" t="s">
        <v>635</v>
      </c>
      <c r="V290" s="10" t="s">
        <v>1582</v>
      </c>
      <c r="W290" s="11">
        <v>2</v>
      </c>
      <c r="X290" s="10" t="s">
        <v>1676</v>
      </c>
      <c r="Y290" s="13">
        <v>2362908435</v>
      </c>
      <c r="Z290" s="13">
        <v>68941341080</v>
      </c>
      <c r="AA290"/>
      <c r="AB290"/>
      <c r="AC290"/>
      <c r="AE290" s="4" t="s">
        <v>483</v>
      </c>
      <c r="AF290" s="4" t="str">
        <f t="shared" si="17"/>
        <v>0301.01.11</v>
      </c>
      <c r="AG290" s="4" t="s">
        <v>169</v>
      </c>
      <c r="AH290" s="4" t="s">
        <v>484</v>
      </c>
      <c r="AI290" s="4" t="s">
        <v>7</v>
      </c>
      <c r="AJ290" s="4" t="s">
        <v>484</v>
      </c>
      <c r="AK290" s="4" t="s">
        <v>10</v>
      </c>
      <c r="AL290" s="4" t="s">
        <v>2730</v>
      </c>
      <c r="AM290" s="4" t="s">
        <v>296</v>
      </c>
      <c r="AN290" s="4" t="s">
        <v>483</v>
      </c>
      <c r="AO290" s="13">
        <v>6227964613</v>
      </c>
      <c r="AP290" s="13">
        <v>6872202828</v>
      </c>
      <c r="AQ290"/>
    </row>
    <row r="291" spans="1:43" x14ac:dyDescent="0.25">
      <c r="A291" s="4" t="str">
        <f t="shared" si="18"/>
        <v>0207.01.13.18</v>
      </c>
      <c r="B291" s="4" t="str">
        <f t="shared" si="19"/>
        <v>0207.01.13</v>
      </c>
      <c r="C291" s="9" t="s">
        <v>629</v>
      </c>
      <c r="D291" s="10" t="s">
        <v>68</v>
      </c>
      <c r="E291" s="10" t="s">
        <v>69</v>
      </c>
      <c r="F291" s="10" t="s">
        <v>7</v>
      </c>
      <c r="G291" s="10" t="s">
        <v>70</v>
      </c>
      <c r="H291" s="10" t="s">
        <v>40</v>
      </c>
      <c r="I291" s="10" t="s">
        <v>1578</v>
      </c>
      <c r="J291" s="10">
        <v>4793</v>
      </c>
      <c r="K291" s="10" t="s">
        <v>1597</v>
      </c>
      <c r="L291" s="6">
        <f t="shared" si="20"/>
        <v>18</v>
      </c>
      <c r="M291" s="11">
        <v>1040132.08</v>
      </c>
      <c r="N291" s="11">
        <v>90</v>
      </c>
      <c r="O291" s="12" t="s">
        <v>1598</v>
      </c>
      <c r="P291" s="10" t="s">
        <v>1599</v>
      </c>
      <c r="Q291" s="10"/>
      <c r="R291" s="10"/>
      <c r="S291" s="10"/>
      <c r="T291" s="10" t="s">
        <v>634</v>
      </c>
      <c r="U291" s="10" t="s">
        <v>635</v>
      </c>
      <c r="V291" s="10" t="s">
        <v>1582</v>
      </c>
      <c r="W291" s="11">
        <v>2</v>
      </c>
      <c r="X291" s="10" t="s">
        <v>1600</v>
      </c>
      <c r="Y291" s="13">
        <v>2362908435</v>
      </c>
      <c r="Z291" s="13">
        <v>68941341080</v>
      </c>
      <c r="AA291"/>
      <c r="AB291"/>
      <c r="AC291"/>
      <c r="AE291" s="4" t="s">
        <v>483</v>
      </c>
      <c r="AF291" s="4" t="str">
        <f t="shared" si="17"/>
        <v>0301.01.98</v>
      </c>
      <c r="AG291" s="4" t="s">
        <v>169</v>
      </c>
      <c r="AH291" s="4" t="s">
        <v>484</v>
      </c>
      <c r="AI291" s="4" t="s">
        <v>7</v>
      </c>
      <c r="AJ291" s="4" t="s">
        <v>484</v>
      </c>
      <c r="AK291" s="4" t="s">
        <v>27</v>
      </c>
      <c r="AL291" s="4" t="s">
        <v>542</v>
      </c>
      <c r="AM291" s="4" t="s">
        <v>296</v>
      </c>
      <c r="AN291" s="4" t="s">
        <v>483</v>
      </c>
      <c r="AO291" s="13">
        <v>16286138930</v>
      </c>
      <c r="AP291" s="13">
        <v>6872202828</v>
      </c>
      <c r="AQ291"/>
    </row>
    <row r="292" spans="1:43" x14ac:dyDescent="0.25">
      <c r="A292" s="4" t="str">
        <f t="shared" si="18"/>
        <v>0207.01.13.19</v>
      </c>
      <c r="B292" s="4" t="str">
        <f t="shared" si="19"/>
        <v>0207.01.13</v>
      </c>
      <c r="C292" s="5" t="s">
        <v>629</v>
      </c>
      <c r="D292" s="6" t="s">
        <v>68</v>
      </c>
      <c r="E292" s="6" t="s">
        <v>69</v>
      </c>
      <c r="F292" s="6" t="s">
        <v>7</v>
      </c>
      <c r="G292" s="6" t="s">
        <v>70</v>
      </c>
      <c r="H292" s="6" t="s">
        <v>40</v>
      </c>
      <c r="I292" s="6" t="s">
        <v>1578</v>
      </c>
      <c r="J292" s="6">
        <v>4794</v>
      </c>
      <c r="K292" s="6" t="s">
        <v>1613</v>
      </c>
      <c r="L292" s="6">
        <f t="shared" si="20"/>
        <v>19</v>
      </c>
      <c r="M292" s="7">
        <v>2983760</v>
      </c>
      <c r="N292" s="7">
        <v>1</v>
      </c>
      <c r="O292" s="8" t="s">
        <v>1614</v>
      </c>
      <c r="P292" s="6"/>
      <c r="Q292" s="6"/>
      <c r="R292" s="6"/>
      <c r="S292" s="6"/>
      <c r="T292" s="6" t="s">
        <v>634</v>
      </c>
      <c r="U292" s="6" t="s">
        <v>635</v>
      </c>
      <c r="V292" s="6" t="s">
        <v>1582</v>
      </c>
      <c r="W292" s="7">
        <v>2</v>
      </c>
      <c r="X292" s="6" t="s">
        <v>1600</v>
      </c>
      <c r="Y292" s="13">
        <v>2362908435</v>
      </c>
      <c r="Z292" s="13">
        <v>68941341080</v>
      </c>
      <c r="AA292"/>
      <c r="AB292"/>
      <c r="AC292"/>
      <c r="AE292" s="4" t="s">
        <v>483</v>
      </c>
      <c r="AF292" s="4" t="str">
        <f t="shared" si="17"/>
        <v>0301.01.99</v>
      </c>
      <c r="AG292" s="4" t="s">
        <v>169</v>
      </c>
      <c r="AH292" s="4" t="s">
        <v>484</v>
      </c>
      <c r="AI292" s="4" t="s">
        <v>7</v>
      </c>
      <c r="AJ292" s="4" t="s">
        <v>484</v>
      </c>
      <c r="AK292" s="4" t="s">
        <v>104</v>
      </c>
      <c r="AL292" s="4" t="s">
        <v>4463</v>
      </c>
      <c r="AM292" s="4" t="s">
        <v>296</v>
      </c>
      <c r="AN292" s="4" t="s">
        <v>483</v>
      </c>
      <c r="AO292" s="13">
        <v>1559394476</v>
      </c>
      <c r="AP292" s="13">
        <v>6872202828</v>
      </c>
      <c r="AQ292"/>
    </row>
    <row r="293" spans="1:43" x14ac:dyDescent="0.25">
      <c r="A293" s="4" t="str">
        <f t="shared" si="18"/>
        <v>0207.01.13.20</v>
      </c>
      <c r="B293" s="4" t="str">
        <f t="shared" si="19"/>
        <v>0207.01.13</v>
      </c>
      <c r="C293" s="9" t="s">
        <v>629</v>
      </c>
      <c r="D293" s="10" t="s">
        <v>68</v>
      </c>
      <c r="E293" s="10" t="s">
        <v>69</v>
      </c>
      <c r="F293" s="10" t="s">
        <v>7</v>
      </c>
      <c r="G293" s="10" t="s">
        <v>70</v>
      </c>
      <c r="H293" s="10" t="s">
        <v>40</v>
      </c>
      <c r="I293" s="10" t="s">
        <v>1578</v>
      </c>
      <c r="J293" s="10">
        <v>4795</v>
      </c>
      <c r="K293" s="10" t="s">
        <v>1610</v>
      </c>
      <c r="L293" s="6">
        <f t="shared" si="20"/>
        <v>20</v>
      </c>
      <c r="M293" s="11">
        <v>9000000</v>
      </c>
      <c r="N293" s="11">
        <v>1200</v>
      </c>
      <c r="O293" s="12" t="s">
        <v>1611</v>
      </c>
      <c r="P293" s="10" t="s">
        <v>1599</v>
      </c>
      <c r="Q293" s="10"/>
      <c r="R293" s="10"/>
      <c r="S293" s="10"/>
      <c r="T293" s="10" t="s">
        <v>634</v>
      </c>
      <c r="U293" s="10" t="s">
        <v>635</v>
      </c>
      <c r="V293" s="10" t="s">
        <v>1582</v>
      </c>
      <c r="W293" s="11">
        <v>2</v>
      </c>
      <c r="X293" s="10" t="s">
        <v>1612</v>
      </c>
      <c r="Y293" s="13">
        <v>2362908435</v>
      </c>
      <c r="Z293" s="13">
        <v>68941341080</v>
      </c>
      <c r="AA293"/>
      <c r="AB293"/>
      <c r="AC293"/>
      <c r="AE293" s="4" t="s">
        <v>485</v>
      </c>
      <c r="AF293" s="4" t="str">
        <f t="shared" si="17"/>
        <v>0401.01.01</v>
      </c>
      <c r="AG293" s="4" t="s">
        <v>486</v>
      </c>
      <c r="AH293" s="4" t="s">
        <v>485</v>
      </c>
      <c r="AI293" s="4" t="s">
        <v>7</v>
      </c>
      <c r="AJ293" s="4" t="s">
        <v>485</v>
      </c>
      <c r="AK293" s="4" t="s">
        <v>7</v>
      </c>
      <c r="AL293" s="4" t="s">
        <v>596</v>
      </c>
      <c r="AM293" s="4" t="s">
        <v>296</v>
      </c>
      <c r="AN293" s="4" t="s">
        <v>485</v>
      </c>
      <c r="AO293" s="13">
        <v>9068168730</v>
      </c>
      <c r="AP293" s="13">
        <v>3855938419</v>
      </c>
      <c r="AQ293"/>
    </row>
    <row r="294" spans="1:43" x14ac:dyDescent="0.25">
      <c r="A294" s="4" t="str">
        <f t="shared" si="18"/>
        <v>0207.01.13.21</v>
      </c>
      <c r="B294" s="4" t="str">
        <f t="shared" si="19"/>
        <v>0207.01.13</v>
      </c>
      <c r="C294" s="5" t="s">
        <v>629</v>
      </c>
      <c r="D294" s="6" t="s">
        <v>68</v>
      </c>
      <c r="E294" s="6" t="s">
        <v>69</v>
      </c>
      <c r="F294" s="6" t="s">
        <v>7</v>
      </c>
      <c r="G294" s="6" t="s">
        <v>70</v>
      </c>
      <c r="H294" s="6" t="s">
        <v>40</v>
      </c>
      <c r="I294" s="6" t="s">
        <v>1578</v>
      </c>
      <c r="J294" s="6">
        <v>4796</v>
      </c>
      <c r="K294" s="6" t="s">
        <v>1607</v>
      </c>
      <c r="L294" s="6">
        <f t="shared" si="20"/>
        <v>21</v>
      </c>
      <c r="M294" s="7">
        <v>500134</v>
      </c>
      <c r="N294" s="7">
        <v>1</v>
      </c>
      <c r="O294" s="8" t="s">
        <v>1608</v>
      </c>
      <c r="P294" s="6" t="s">
        <v>1599</v>
      </c>
      <c r="Q294" s="6"/>
      <c r="R294" s="6"/>
      <c r="S294" s="6"/>
      <c r="T294" s="6" t="s">
        <v>634</v>
      </c>
      <c r="U294" s="6" t="s">
        <v>635</v>
      </c>
      <c r="V294" s="6" t="s">
        <v>1582</v>
      </c>
      <c r="W294" s="7">
        <v>2</v>
      </c>
      <c r="X294" s="6" t="s">
        <v>1609</v>
      </c>
      <c r="Y294" s="13">
        <v>2362908435</v>
      </c>
      <c r="Z294" s="13">
        <v>68941341080</v>
      </c>
      <c r="AA294"/>
      <c r="AB294"/>
      <c r="AC294"/>
      <c r="AE294" s="4" t="s">
        <v>485</v>
      </c>
      <c r="AF294" s="4" t="str">
        <f t="shared" si="17"/>
        <v>0401.01.12</v>
      </c>
      <c r="AG294" s="4" t="s">
        <v>486</v>
      </c>
      <c r="AH294" s="4" t="s">
        <v>485</v>
      </c>
      <c r="AI294" s="4" t="s">
        <v>7</v>
      </c>
      <c r="AJ294" s="4" t="s">
        <v>485</v>
      </c>
      <c r="AK294" s="4" t="s">
        <v>32</v>
      </c>
      <c r="AL294" s="4" t="s">
        <v>4611</v>
      </c>
      <c r="AM294" s="4" t="s">
        <v>296</v>
      </c>
      <c r="AN294" s="4" t="s">
        <v>485</v>
      </c>
      <c r="AO294" s="13">
        <v>811373757</v>
      </c>
      <c r="AP294" s="13">
        <v>3855938419</v>
      </c>
      <c r="AQ294"/>
    </row>
    <row r="295" spans="1:43" x14ac:dyDescent="0.25">
      <c r="A295" s="4" t="str">
        <f t="shared" si="18"/>
        <v>0207.01.15.1</v>
      </c>
      <c r="B295" s="4" t="str">
        <f t="shared" si="19"/>
        <v>0207.01.15</v>
      </c>
      <c r="C295" s="5" t="s">
        <v>629</v>
      </c>
      <c r="D295" s="6" t="s">
        <v>68</v>
      </c>
      <c r="E295" s="6" t="s">
        <v>69</v>
      </c>
      <c r="F295" s="6" t="s">
        <v>7</v>
      </c>
      <c r="G295" s="6" t="s">
        <v>70</v>
      </c>
      <c r="H295" s="6" t="s">
        <v>31</v>
      </c>
      <c r="I295" s="6" t="s">
        <v>1592</v>
      </c>
      <c r="J295" s="6">
        <v>4417</v>
      </c>
      <c r="K295" s="6" t="s">
        <v>1593</v>
      </c>
      <c r="L295" s="6">
        <f t="shared" si="20"/>
        <v>1</v>
      </c>
      <c r="M295" s="7">
        <v>63088786</v>
      </c>
      <c r="N295" s="7">
        <v>3112</v>
      </c>
      <c r="O295" s="8" t="s">
        <v>1594</v>
      </c>
      <c r="P295" s="6" t="s">
        <v>1595</v>
      </c>
      <c r="Q295" s="6"/>
      <c r="R295" s="6"/>
      <c r="S295" s="6"/>
      <c r="T295" s="6" t="s">
        <v>634</v>
      </c>
      <c r="U295" s="6" t="s">
        <v>635</v>
      </c>
      <c r="V295" s="6" t="s">
        <v>295</v>
      </c>
      <c r="W295" s="7">
        <v>2</v>
      </c>
      <c r="X295" s="6" t="s">
        <v>1596</v>
      </c>
      <c r="Y295" s="13">
        <v>80673758</v>
      </c>
      <c r="Z295" s="13">
        <v>68941341080</v>
      </c>
      <c r="AA295"/>
      <c r="AB295"/>
      <c r="AC295"/>
      <c r="AE295" s="4" t="s">
        <v>485</v>
      </c>
      <c r="AF295" s="4" t="str">
        <f t="shared" si="17"/>
        <v>0401.01.13</v>
      </c>
      <c r="AG295" s="4" t="s">
        <v>486</v>
      </c>
      <c r="AH295" s="4" t="s">
        <v>485</v>
      </c>
      <c r="AI295" s="4" t="s">
        <v>7</v>
      </c>
      <c r="AJ295" s="4" t="s">
        <v>485</v>
      </c>
      <c r="AK295" s="4" t="s">
        <v>40</v>
      </c>
      <c r="AL295" s="4" t="s">
        <v>4612</v>
      </c>
      <c r="AM295" s="4" t="s">
        <v>296</v>
      </c>
      <c r="AN295" s="4" t="s">
        <v>485</v>
      </c>
      <c r="AO295" s="13">
        <v>596113577</v>
      </c>
      <c r="AP295" s="13">
        <v>3855938419</v>
      </c>
      <c r="AQ295"/>
    </row>
    <row r="296" spans="1:43" x14ac:dyDescent="0.25">
      <c r="A296" s="4" t="str">
        <f t="shared" si="18"/>
        <v>0207.01.16.1</v>
      </c>
      <c r="B296" s="4" t="str">
        <f t="shared" si="19"/>
        <v>0207.01.16</v>
      </c>
      <c r="C296" s="5" t="s">
        <v>629</v>
      </c>
      <c r="D296" s="6" t="s">
        <v>68</v>
      </c>
      <c r="E296" s="6" t="s">
        <v>69</v>
      </c>
      <c r="F296" s="6" t="s">
        <v>7</v>
      </c>
      <c r="G296" s="6" t="s">
        <v>70</v>
      </c>
      <c r="H296" s="6" t="s">
        <v>24</v>
      </c>
      <c r="I296" s="6" t="s">
        <v>1679</v>
      </c>
      <c r="J296" s="6">
        <v>2388</v>
      </c>
      <c r="K296" s="6" t="s">
        <v>1680</v>
      </c>
      <c r="L296" s="6">
        <f t="shared" si="20"/>
        <v>1</v>
      </c>
      <c r="M296" s="7">
        <v>12106</v>
      </c>
      <c r="N296" s="7">
        <v>1670078618.23</v>
      </c>
      <c r="O296" s="8" t="s">
        <v>91</v>
      </c>
      <c r="P296" s="6" t="s">
        <v>1681</v>
      </c>
      <c r="Q296" s="6"/>
      <c r="R296" s="6"/>
      <c r="S296" s="6"/>
      <c r="T296" s="6" t="s">
        <v>634</v>
      </c>
      <c r="U296" s="6" t="s">
        <v>635</v>
      </c>
      <c r="V296" s="6" t="s">
        <v>1682</v>
      </c>
      <c r="W296" s="7">
        <v>2</v>
      </c>
      <c r="X296" s="6" t="s">
        <v>1676</v>
      </c>
      <c r="Y296" s="13">
        <v>1986693976</v>
      </c>
      <c r="Z296" s="13">
        <v>68941341080</v>
      </c>
      <c r="AA296"/>
      <c r="AB296"/>
      <c r="AC296"/>
      <c r="AE296" s="4" t="s">
        <v>485</v>
      </c>
      <c r="AF296" s="4" t="str">
        <f t="shared" si="17"/>
        <v>0401.01.98</v>
      </c>
      <c r="AG296" s="4" t="s">
        <v>486</v>
      </c>
      <c r="AH296" s="4" t="s">
        <v>485</v>
      </c>
      <c r="AI296" s="4" t="s">
        <v>7</v>
      </c>
      <c r="AJ296" s="4" t="s">
        <v>485</v>
      </c>
      <c r="AK296" s="4" t="s">
        <v>27</v>
      </c>
      <c r="AL296" s="4" t="s">
        <v>4458</v>
      </c>
      <c r="AM296" s="4" t="s">
        <v>296</v>
      </c>
      <c r="AN296" s="4" t="s">
        <v>485</v>
      </c>
      <c r="AO296" s="13">
        <v>6538223281</v>
      </c>
      <c r="AP296" s="13">
        <v>3855938419</v>
      </c>
      <c r="AQ296"/>
    </row>
    <row r="297" spans="1:43" x14ac:dyDescent="0.25">
      <c r="A297" s="4" t="str">
        <f t="shared" si="18"/>
        <v>0207.01.18.1</v>
      </c>
      <c r="B297" s="4" t="str">
        <f t="shared" si="19"/>
        <v>0207.01.18</v>
      </c>
      <c r="C297" s="5" t="s">
        <v>629</v>
      </c>
      <c r="D297" s="6" t="s">
        <v>68</v>
      </c>
      <c r="E297" s="6" t="s">
        <v>69</v>
      </c>
      <c r="F297" s="6" t="s">
        <v>7</v>
      </c>
      <c r="G297" s="6" t="s">
        <v>70</v>
      </c>
      <c r="H297" s="6" t="s">
        <v>22</v>
      </c>
      <c r="I297" s="6" t="s">
        <v>1621</v>
      </c>
      <c r="J297" s="6">
        <v>281</v>
      </c>
      <c r="K297" s="6" t="s">
        <v>1659</v>
      </c>
      <c r="L297" s="6">
        <f t="shared" si="20"/>
        <v>1</v>
      </c>
      <c r="M297" s="7">
        <v>1588600961.76</v>
      </c>
      <c r="N297" s="7">
        <v>209837744</v>
      </c>
      <c r="O297" s="8" t="s">
        <v>1623</v>
      </c>
      <c r="P297" s="6" t="s">
        <v>1624</v>
      </c>
      <c r="Q297" s="6"/>
      <c r="R297" s="6"/>
      <c r="S297" s="6"/>
      <c r="T297" s="6" t="s">
        <v>634</v>
      </c>
      <c r="U297" s="6" t="s">
        <v>635</v>
      </c>
      <c r="V297" s="6" t="s">
        <v>1625</v>
      </c>
      <c r="W297" s="7">
        <v>2</v>
      </c>
      <c r="X297" s="6" t="s">
        <v>1660</v>
      </c>
      <c r="Y297" s="13">
        <v>3953746537</v>
      </c>
      <c r="Z297" s="13">
        <v>3953746537</v>
      </c>
      <c r="AA297"/>
      <c r="AB297"/>
      <c r="AC297"/>
      <c r="AE297" s="4" t="s">
        <v>487</v>
      </c>
      <c r="AF297" s="4" t="str">
        <f t="shared" si="17"/>
        <v>0402.01.01</v>
      </c>
      <c r="AG297" s="4" t="s">
        <v>172</v>
      </c>
      <c r="AH297" s="4" t="s">
        <v>488</v>
      </c>
      <c r="AI297" s="4" t="s">
        <v>7</v>
      </c>
      <c r="AJ297" s="4" t="s">
        <v>489</v>
      </c>
      <c r="AK297" s="4" t="s">
        <v>7</v>
      </c>
      <c r="AL297" s="4" t="s">
        <v>4523</v>
      </c>
      <c r="AM297" s="4" t="s">
        <v>296</v>
      </c>
      <c r="AN297" s="4" t="s">
        <v>487</v>
      </c>
      <c r="AO297" s="13">
        <v>49421513131</v>
      </c>
      <c r="AP297" s="13">
        <v>654248087</v>
      </c>
      <c r="AQ297"/>
    </row>
    <row r="298" spans="1:43" x14ac:dyDescent="0.25">
      <c r="A298" s="4" t="str">
        <f t="shared" si="18"/>
        <v>0207.01.18.2</v>
      </c>
      <c r="B298" s="4" t="str">
        <f t="shared" si="19"/>
        <v>0207.01.18</v>
      </c>
      <c r="C298" s="9" t="s">
        <v>629</v>
      </c>
      <c r="D298" s="10" t="s">
        <v>68</v>
      </c>
      <c r="E298" s="10" t="s">
        <v>69</v>
      </c>
      <c r="F298" s="10" t="s">
        <v>7</v>
      </c>
      <c r="G298" s="10" t="s">
        <v>70</v>
      </c>
      <c r="H298" s="10" t="s">
        <v>22</v>
      </c>
      <c r="I298" s="10" t="s">
        <v>1621</v>
      </c>
      <c r="J298" s="10">
        <v>282</v>
      </c>
      <c r="K298" s="10" t="s">
        <v>1622</v>
      </c>
      <c r="L298" s="6">
        <f t="shared" si="20"/>
        <v>2</v>
      </c>
      <c r="M298" s="11">
        <v>1129998668.99</v>
      </c>
      <c r="N298" s="11">
        <v>803522125</v>
      </c>
      <c r="O298" s="12" t="s">
        <v>1623</v>
      </c>
      <c r="P298" s="10" t="s">
        <v>1624</v>
      </c>
      <c r="Q298" s="10"/>
      <c r="R298" s="10"/>
      <c r="S298" s="10"/>
      <c r="T298" s="10" t="s">
        <v>634</v>
      </c>
      <c r="U298" s="10" t="s">
        <v>635</v>
      </c>
      <c r="V298" s="10" t="s">
        <v>1625</v>
      </c>
      <c r="W298" s="11">
        <v>2</v>
      </c>
      <c r="X298" s="10" t="s">
        <v>1626</v>
      </c>
      <c r="Y298" s="13">
        <v>3953746537</v>
      </c>
      <c r="Z298" s="13">
        <v>3953746537</v>
      </c>
      <c r="AA298"/>
      <c r="AB298"/>
      <c r="AC298"/>
      <c r="AE298" s="4" t="s">
        <v>487</v>
      </c>
      <c r="AF298" s="4" t="str">
        <f t="shared" si="17"/>
        <v>0402.01.11</v>
      </c>
      <c r="AG298" s="4" t="s">
        <v>172</v>
      </c>
      <c r="AH298" s="4" t="s">
        <v>488</v>
      </c>
      <c r="AI298" s="4" t="s">
        <v>7</v>
      </c>
      <c r="AJ298" s="4" t="s">
        <v>489</v>
      </c>
      <c r="AK298" s="4" t="s">
        <v>10</v>
      </c>
      <c r="AL298" s="4" t="s">
        <v>4613</v>
      </c>
      <c r="AM298" s="4" t="s">
        <v>296</v>
      </c>
      <c r="AN298" s="4" t="s">
        <v>487</v>
      </c>
      <c r="AO298" s="13">
        <v>286669432</v>
      </c>
      <c r="AP298" s="13">
        <v>654248087</v>
      </c>
      <c r="AQ298"/>
    </row>
    <row r="299" spans="1:43" x14ac:dyDescent="0.25">
      <c r="A299" s="4" t="str">
        <f t="shared" si="18"/>
        <v>0207.01.18.3</v>
      </c>
      <c r="B299" s="4" t="str">
        <f t="shared" si="19"/>
        <v>0207.01.18</v>
      </c>
      <c r="C299" s="5" t="s">
        <v>629</v>
      </c>
      <c r="D299" s="6" t="s">
        <v>68</v>
      </c>
      <c r="E299" s="6" t="s">
        <v>69</v>
      </c>
      <c r="F299" s="6" t="s">
        <v>7</v>
      </c>
      <c r="G299" s="6" t="s">
        <v>70</v>
      </c>
      <c r="H299" s="6" t="s">
        <v>22</v>
      </c>
      <c r="I299" s="6" t="s">
        <v>1621</v>
      </c>
      <c r="J299" s="6">
        <v>283</v>
      </c>
      <c r="K299" s="6" t="s">
        <v>1627</v>
      </c>
      <c r="L299" s="6">
        <f t="shared" si="20"/>
        <v>3</v>
      </c>
      <c r="M299" s="7">
        <v>45610803.579999998</v>
      </c>
      <c r="N299" s="7">
        <v>872598</v>
      </c>
      <c r="O299" s="8" t="s">
        <v>74</v>
      </c>
      <c r="P299" s="6" t="s">
        <v>1628</v>
      </c>
      <c r="Q299" s="6"/>
      <c r="R299" s="6"/>
      <c r="S299" s="6"/>
      <c r="T299" s="6" t="s">
        <v>634</v>
      </c>
      <c r="U299" s="6" t="s">
        <v>635</v>
      </c>
      <c r="V299" s="6" t="s">
        <v>1625</v>
      </c>
      <c r="W299" s="7">
        <v>2</v>
      </c>
      <c r="X299" s="6" t="s">
        <v>1629</v>
      </c>
      <c r="Y299" s="13">
        <v>3953746537</v>
      </c>
      <c r="Z299" s="13">
        <v>3953746537</v>
      </c>
      <c r="AA299"/>
      <c r="AB299"/>
      <c r="AC299"/>
      <c r="AE299" s="4" t="s">
        <v>487</v>
      </c>
      <c r="AF299" s="4" t="str">
        <f t="shared" si="17"/>
        <v>0402.01.98</v>
      </c>
      <c r="AG299" s="4" t="s">
        <v>172</v>
      </c>
      <c r="AH299" s="4" t="s">
        <v>488</v>
      </c>
      <c r="AI299" s="4" t="s">
        <v>7</v>
      </c>
      <c r="AJ299" s="4" t="s">
        <v>489</v>
      </c>
      <c r="AK299" s="4" t="s">
        <v>27</v>
      </c>
      <c r="AL299" s="4" t="s">
        <v>4458</v>
      </c>
      <c r="AM299" s="4" t="s">
        <v>296</v>
      </c>
      <c r="AN299" s="4" t="s">
        <v>487</v>
      </c>
      <c r="AO299" s="13">
        <v>6538223281</v>
      </c>
      <c r="AP299" s="13">
        <v>654248087</v>
      </c>
      <c r="AQ299"/>
    </row>
    <row r="300" spans="1:43" x14ac:dyDescent="0.25">
      <c r="A300" s="4" t="str">
        <f t="shared" si="18"/>
        <v>0207.01.18.4</v>
      </c>
      <c r="B300" s="4" t="str">
        <f t="shared" si="19"/>
        <v>0207.01.18</v>
      </c>
      <c r="C300" s="9" t="s">
        <v>629</v>
      </c>
      <c r="D300" s="10" t="s">
        <v>68</v>
      </c>
      <c r="E300" s="10" t="s">
        <v>69</v>
      </c>
      <c r="F300" s="10" t="s">
        <v>7</v>
      </c>
      <c r="G300" s="10" t="s">
        <v>70</v>
      </c>
      <c r="H300" s="10" t="s">
        <v>22</v>
      </c>
      <c r="I300" s="10" t="s">
        <v>1621</v>
      </c>
      <c r="J300" s="10">
        <v>284</v>
      </c>
      <c r="K300" s="10" t="s">
        <v>1630</v>
      </c>
      <c r="L300" s="6">
        <f t="shared" si="20"/>
        <v>4</v>
      </c>
      <c r="M300" s="11">
        <v>13106289.67</v>
      </c>
      <c r="N300" s="11">
        <v>7510827</v>
      </c>
      <c r="O300" s="12" t="s">
        <v>1631</v>
      </c>
      <c r="P300" s="10" t="s">
        <v>1632</v>
      </c>
      <c r="Q300" s="10"/>
      <c r="R300" s="10"/>
      <c r="S300" s="10"/>
      <c r="T300" s="10" t="s">
        <v>634</v>
      </c>
      <c r="U300" s="10" t="s">
        <v>635</v>
      </c>
      <c r="V300" s="10" t="s">
        <v>1625</v>
      </c>
      <c r="W300" s="11">
        <v>2</v>
      </c>
      <c r="X300" s="10" t="s">
        <v>1633</v>
      </c>
      <c r="Y300" s="13">
        <v>3953746537</v>
      </c>
      <c r="Z300" s="13">
        <v>3953746537</v>
      </c>
      <c r="AA300"/>
      <c r="AB300"/>
      <c r="AC300"/>
      <c r="AE300" s="4" t="s">
        <v>490</v>
      </c>
      <c r="AF300" s="4" t="str">
        <f t="shared" si="17"/>
        <v>0403.01.01</v>
      </c>
      <c r="AG300" s="4" t="s">
        <v>491</v>
      </c>
      <c r="AH300" s="4" t="s">
        <v>490</v>
      </c>
      <c r="AI300" s="4" t="s">
        <v>7</v>
      </c>
      <c r="AJ300" s="4" t="s">
        <v>490</v>
      </c>
      <c r="AK300" s="4" t="s">
        <v>7</v>
      </c>
      <c r="AL300" s="4" t="s">
        <v>595</v>
      </c>
      <c r="AM300" s="4" t="s">
        <v>296</v>
      </c>
      <c r="AN300" s="4" t="s">
        <v>490</v>
      </c>
      <c r="AO300" s="13">
        <v>49421513131</v>
      </c>
      <c r="AP300" s="13">
        <v>1073000001</v>
      </c>
      <c r="AQ300"/>
    </row>
    <row r="301" spans="1:43" x14ac:dyDescent="0.25">
      <c r="A301" s="4" t="str">
        <f t="shared" si="18"/>
        <v>0209.01.11.1</v>
      </c>
      <c r="B301" s="4" t="str">
        <f t="shared" si="19"/>
        <v>0209.01.11</v>
      </c>
      <c r="C301" s="5" t="s">
        <v>629</v>
      </c>
      <c r="D301" s="6" t="s">
        <v>93</v>
      </c>
      <c r="E301" s="6" t="s">
        <v>94</v>
      </c>
      <c r="F301" s="6" t="s">
        <v>7</v>
      </c>
      <c r="G301" s="6" t="s">
        <v>95</v>
      </c>
      <c r="H301" s="6" t="s">
        <v>10</v>
      </c>
      <c r="I301" s="6" t="s">
        <v>1708</v>
      </c>
      <c r="J301" s="6">
        <v>165</v>
      </c>
      <c r="K301" s="6" t="s">
        <v>1709</v>
      </c>
      <c r="L301" s="6">
        <f t="shared" si="20"/>
        <v>1</v>
      </c>
      <c r="M301" s="7">
        <v>29543280</v>
      </c>
      <c r="N301" s="7">
        <v>98197</v>
      </c>
      <c r="O301" s="8" t="s">
        <v>97</v>
      </c>
      <c r="P301" s="6" t="s">
        <v>1710</v>
      </c>
      <c r="Q301" s="6"/>
      <c r="R301" s="6"/>
      <c r="S301" s="6"/>
      <c r="T301" s="6" t="s">
        <v>634</v>
      </c>
      <c r="U301" s="6" t="s">
        <v>635</v>
      </c>
      <c r="V301" s="6" t="s">
        <v>1711</v>
      </c>
      <c r="W301" s="7">
        <v>3</v>
      </c>
      <c r="X301" s="6" t="s">
        <v>1712</v>
      </c>
      <c r="Y301" s="13">
        <v>40030192</v>
      </c>
      <c r="Z301" s="13">
        <v>2074108636</v>
      </c>
      <c r="AA301"/>
      <c r="AB301"/>
      <c r="AC301"/>
      <c r="AE301" s="4" t="s">
        <v>490</v>
      </c>
      <c r="AF301" s="4" t="str">
        <f t="shared" si="17"/>
        <v>0403.01.11</v>
      </c>
      <c r="AG301" s="4" t="s">
        <v>491</v>
      </c>
      <c r="AH301" s="4" t="s">
        <v>490</v>
      </c>
      <c r="AI301" s="4" t="s">
        <v>7</v>
      </c>
      <c r="AJ301" s="4" t="s">
        <v>490</v>
      </c>
      <c r="AK301" s="4" t="s">
        <v>10</v>
      </c>
      <c r="AL301" s="4" t="s">
        <v>4614</v>
      </c>
      <c r="AM301" s="4" t="s">
        <v>296</v>
      </c>
      <c r="AN301" s="4" t="s">
        <v>490</v>
      </c>
      <c r="AO301" s="13">
        <v>799842841</v>
      </c>
      <c r="AP301" s="13">
        <v>1073000001</v>
      </c>
      <c r="AQ301"/>
    </row>
    <row r="302" spans="1:43" x14ac:dyDescent="0.25">
      <c r="A302" s="4" t="str">
        <f t="shared" si="18"/>
        <v>0209.01.11.2</v>
      </c>
      <c r="B302" s="4" t="str">
        <f t="shared" si="19"/>
        <v>0209.01.11</v>
      </c>
      <c r="C302" s="5" t="s">
        <v>629</v>
      </c>
      <c r="D302" s="6" t="s">
        <v>93</v>
      </c>
      <c r="E302" s="6" t="s">
        <v>94</v>
      </c>
      <c r="F302" s="6" t="s">
        <v>7</v>
      </c>
      <c r="G302" s="6" t="s">
        <v>95</v>
      </c>
      <c r="H302" s="6" t="s">
        <v>10</v>
      </c>
      <c r="I302" s="6" t="s">
        <v>1708</v>
      </c>
      <c r="J302" s="6">
        <v>817</v>
      </c>
      <c r="K302" s="6" t="s">
        <v>1742</v>
      </c>
      <c r="L302" s="6">
        <f t="shared" si="20"/>
        <v>2</v>
      </c>
      <c r="M302" s="7">
        <v>1119171</v>
      </c>
      <c r="N302" s="7">
        <v>1000</v>
      </c>
      <c r="O302" s="8" t="s">
        <v>96</v>
      </c>
      <c r="P302" s="6" t="s">
        <v>1743</v>
      </c>
      <c r="Q302" s="6"/>
      <c r="R302" s="6"/>
      <c r="S302" s="6"/>
      <c r="T302" s="6" t="s">
        <v>634</v>
      </c>
      <c r="U302" s="6" t="s">
        <v>635</v>
      </c>
      <c r="V302" s="6" t="s">
        <v>1711</v>
      </c>
      <c r="W302" s="7">
        <v>3</v>
      </c>
      <c r="X302" s="6" t="s">
        <v>1744</v>
      </c>
      <c r="Y302" s="13">
        <v>40030192</v>
      </c>
      <c r="Z302" s="13">
        <v>2074108636</v>
      </c>
      <c r="AA302"/>
      <c r="AB302"/>
      <c r="AC302"/>
      <c r="AE302" s="4" t="s">
        <v>490</v>
      </c>
      <c r="AF302" s="4" t="str">
        <f t="shared" si="17"/>
        <v>0403.01.98</v>
      </c>
      <c r="AG302" s="4" t="s">
        <v>491</v>
      </c>
      <c r="AH302" s="4" t="s">
        <v>490</v>
      </c>
      <c r="AI302" s="4" t="s">
        <v>7</v>
      </c>
      <c r="AJ302" s="4" t="s">
        <v>490</v>
      </c>
      <c r="AK302" s="4" t="s">
        <v>27</v>
      </c>
      <c r="AL302" s="4" t="s">
        <v>4458</v>
      </c>
      <c r="AM302" s="4" t="s">
        <v>296</v>
      </c>
      <c r="AN302" s="4" t="s">
        <v>490</v>
      </c>
      <c r="AO302" s="13">
        <v>6538223281</v>
      </c>
      <c r="AP302" s="13">
        <v>1073000001</v>
      </c>
      <c r="AQ302"/>
    </row>
    <row r="303" spans="1:43" x14ac:dyDescent="0.25">
      <c r="A303" s="4" t="str">
        <f t="shared" si="18"/>
        <v>0209.01.12.1</v>
      </c>
      <c r="B303" s="4" t="str">
        <f t="shared" si="19"/>
        <v>0209.01.12</v>
      </c>
      <c r="C303" s="5" t="s">
        <v>629</v>
      </c>
      <c r="D303" s="6" t="s">
        <v>93</v>
      </c>
      <c r="E303" s="6" t="s">
        <v>94</v>
      </c>
      <c r="F303" s="6" t="s">
        <v>7</v>
      </c>
      <c r="G303" s="6" t="s">
        <v>95</v>
      </c>
      <c r="H303" s="6" t="s">
        <v>32</v>
      </c>
      <c r="I303" s="6" t="s">
        <v>1698</v>
      </c>
      <c r="J303" s="6">
        <v>144</v>
      </c>
      <c r="K303" s="6" t="s">
        <v>1699</v>
      </c>
      <c r="L303" s="6">
        <f t="shared" si="20"/>
        <v>1</v>
      </c>
      <c r="M303" s="7">
        <v>165542204</v>
      </c>
      <c r="N303" s="7">
        <v>79420</v>
      </c>
      <c r="O303" s="8" t="s">
        <v>1700</v>
      </c>
      <c r="P303" s="6" t="s">
        <v>1701</v>
      </c>
      <c r="Q303" s="6"/>
      <c r="R303" s="6"/>
      <c r="S303" s="6"/>
      <c r="T303" s="6" t="s">
        <v>634</v>
      </c>
      <c r="U303" s="6" t="s">
        <v>635</v>
      </c>
      <c r="V303" s="6" t="s">
        <v>1702</v>
      </c>
      <c r="W303" s="7">
        <v>3</v>
      </c>
      <c r="X303" s="6" t="s">
        <v>1703</v>
      </c>
      <c r="Y303" s="13">
        <v>244071401</v>
      </c>
      <c r="Z303" s="13">
        <v>2074108636</v>
      </c>
      <c r="AA303"/>
      <c r="AB303"/>
      <c r="AC303"/>
      <c r="AE303" s="4" t="s">
        <v>492</v>
      </c>
      <c r="AF303" s="4" t="str">
        <f t="shared" si="17"/>
        <v>0404.01.11</v>
      </c>
      <c r="AG303" s="4" t="s">
        <v>175</v>
      </c>
      <c r="AH303" s="4" t="s">
        <v>492</v>
      </c>
      <c r="AI303" s="4" t="s">
        <v>7</v>
      </c>
      <c r="AJ303" s="4" t="s">
        <v>492</v>
      </c>
      <c r="AK303" s="4" t="s">
        <v>10</v>
      </c>
      <c r="AL303" s="4" t="s">
        <v>4615</v>
      </c>
      <c r="AM303" s="4" t="s">
        <v>296</v>
      </c>
      <c r="AN303" s="4" t="s">
        <v>492</v>
      </c>
      <c r="AO303" s="13">
        <v>150000000</v>
      </c>
      <c r="AP303" s="13">
        <v>150000000</v>
      </c>
      <c r="AQ303"/>
    </row>
    <row r="304" spans="1:43" x14ac:dyDescent="0.25">
      <c r="A304" s="4" t="str">
        <f t="shared" si="18"/>
        <v>0209.01.12.2</v>
      </c>
      <c r="B304" s="4" t="str">
        <f t="shared" si="19"/>
        <v>0209.01.12</v>
      </c>
      <c r="C304" s="9" t="s">
        <v>629</v>
      </c>
      <c r="D304" s="10" t="s">
        <v>93</v>
      </c>
      <c r="E304" s="10" t="s">
        <v>94</v>
      </c>
      <c r="F304" s="10" t="s">
        <v>7</v>
      </c>
      <c r="G304" s="10" t="s">
        <v>95</v>
      </c>
      <c r="H304" s="10" t="s">
        <v>32</v>
      </c>
      <c r="I304" s="10" t="s">
        <v>1698</v>
      </c>
      <c r="J304" s="10">
        <v>160</v>
      </c>
      <c r="K304" s="10" t="s">
        <v>1704</v>
      </c>
      <c r="L304" s="6">
        <f t="shared" si="20"/>
        <v>2</v>
      </c>
      <c r="M304" s="11">
        <v>927674</v>
      </c>
      <c r="N304" s="11">
        <v>741</v>
      </c>
      <c r="O304" s="12" t="s">
        <v>1705</v>
      </c>
      <c r="P304" s="10" t="s">
        <v>1706</v>
      </c>
      <c r="Q304" s="10"/>
      <c r="R304" s="10"/>
      <c r="S304" s="10"/>
      <c r="T304" s="10" t="s">
        <v>634</v>
      </c>
      <c r="U304" s="10" t="s">
        <v>635</v>
      </c>
      <c r="V304" s="10" t="s">
        <v>1702</v>
      </c>
      <c r="W304" s="11">
        <v>3</v>
      </c>
      <c r="X304" s="10" t="s">
        <v>1707</v>
      </c>
      <c r="Y304" s="13">
        <v>244071401</v>
      </c>
      <c r="Z304" s="13">
        <v>2074108636</v>
      </c>
      <c r="AA304"/>
      <c r="AB304"/>
      <c r="AC304"/>
      <c r="AE304" s="4" t="s">
        <v>493</v>
      </c>
      <c r="AF304" s="4" t="str">
        <f t="shared" si="17"/>
        <v>0405.01.11</v>
      </c>
      <c r="AG304" s="4" t="s">
        <v>494</v>
      </c>
      <c r="AH304" s="4" t="s">
        <v>495</v>
      </c>
      <c r="AI304" s="4" t="s">
        <v>7</v>
      </c>
      <c r="AJ304" s="4" t="s">
        <v>495</v>
      </c>
      <c r="AK304" s="4" t="s">
        <v>10</v>
      </c>
      <c r="AL304" s="4" t="s">
        <v>4616</v>
      </c>
      <c r="AM304" s="4" t="s">
        <v>296</v>
      </c>
      <c r="AN304" s="4" t="s">
        <v>493</v>
      </c>
      <c r="AO304" s="13">
        <v>500000000</v>
      </c>
      <c r="AP304" s="13">
        <v>500000000</v>
      </c>
      <c r="AQ304"/>
    </row>
    <row r="305" spans="1:43" x14ac:dyDescent="0.25">
      <c r="A305" s="4" t="str">
        <f t="shared" si="18"/>
        <v>0209.01.12.3</v>
      </c>
      <c r="B305" s="4" t="str">
        <f t="shared" si="19"/>
        <v>0209.01.12</v>
      </c>
      <c r="C305" s="9" t="s">
        <v>629</v>
      </c>
      <c r="D305" s="10" t="s">
        <v>93</v>
      </c>
      <c r="E305" s="10" t="s">
        <v>94</v>
      </c>
      <c r="F305" s="10" t="s">
        <v>7</v>
      </c>
      <c r="G305" s="10" t="s">
        <v>95</v>
      </c>
      <c r="H305" s="10" t="s">
        <v>32</v>
      </c>
      <c r="I305" s="10" t="s">
        <v>1698</v>
      </c>
      <c r="J305" s="10">
        <v>445</v>
      </c>
      <c r="K305" s="10" t="s">
        <v>1713</v>
      </c>
      <c r="L305" s="6">
        <f t="shared" si="20"/>
        <v>3</v>
      </c>
      <c r="M305" s="11">
        <v>13394645</v>
      </c>
      <c r="N305" s="11">
        <v>2000</v>
      </c>
      <c r="O305" s="12" t="s">
        <v>1714</v>
      </c>
      <c r="P305" s="10" t="s">
        <v>1715</v>
      </c>
      <c r="Q305" s="10"/>
      <c r="R305" s="10"/>
      <c r="S305" s="10"/>
      <c r="T305" s="10" t="s">
        <v>634</v>
      </c>
      <c r="U305" s="10" t="s">
        <v>635</v>
      </c>
      <c r="V305" s="10" t="s">
        <v>1702</v>
      </c>
      <c r="W305" s="11">
        <v>3</v>
      </c>
      <c r="X305" s="10" t="s">
        <v>1716</v>
      </c>
      <c r="Y305" s="13">
        <v>244071401</v>
      </c>
      <c r="Z305" s="13">
        <v>2074108636</v>
      </c>
      <c r="AA305"/>
      <c r="AB305"/>
      <c r="AC305"/>
      <c r="AE305" s="4" t="s">
        <v>496</v>
      </c>
      <c r="AF305" s="4" t="str">
        <f t="shared" si="17"/>
        <v>0998.01.96</v>
      </c>
      <c r="AG305" s="4" t="s">
        <v>497</v>
      </c>
      <c r="AH305" s="4" t="s">
        <v>498</v>
      </c>
      <c r="AI305" s="4" t="s">
        <v>7</v>
      </c>
      <c r="AJ305" s="4" t="s">
        <v>434</v>
      </c>
      <c r="AK305" s="4" t="s">
        <v>433</v>
      </c>
      <c r="AL305" s="4" t="s">
        <v>4617</v>
      </c>
      <c r="AM305" s="4" t="s">
        <v>296</v>
      </c>
      <c r="AN305" s="4" t="s">
        <v>496</v>
      </c>
      <c r="AO305" s="13">
        <v>180413967574</v>
      </c>
      <c r="AP305" s="13">
        <v>173759752501</v>
      </c>
      <c r="AQ305"/>
    </row>
    <row r="306" spans="1:43" x14ac:dyDescent="0.25">
      <c r="A306" s="4" t="str">
        <f t="shared" si="18"/>
        <v>0209.01.12.4</v>
      </c>
      <c r="B306" s="4" t="str">
        <f t="shared" si="19"/>
        <v>0209.01.12</v>
      </c>
      <c r="C306" s="9" t="s">
        <v>629</v>
      </c>
      <c r="D306" s="10" t="s">
        <v>93</v>
      </c>
      <c r="E306" s="10" t="s">
        <v>94</v>
      </c>
      <c r="F306" s="10" t="s">
        <v>7</v>
      </c>
      <c r="G306" s="10" t="s">
        <v>95</v>
      </c>
      <c r="H306" s="10" t="s">
        <v>32</v>
      </c>
      <c r="I306" s="10" t="s">
        <v>1698</v>
      </c>
      <c r="J306" s="10">
        <v>447</v>
      </c>
      <c r="K306" s="10" t="s">
        <v>1721</v>
      </c>
      <c r="L306" s="6">
        <f t="shared" si="20"/>
        <v>4</v>
      </c>
      <c r="M306" s="11">
        <v>411840</v>
      </c>
      <c r="N306" s="11">
        <v>20</v>
      </c>
      <c r="O306" s="12" t="s">
        <v>1722</v>
      </c>
      <c r="P306" s="10" t="s">
        <v>1715</v>
      </c>
      <c r="Q306" s="10"/>
      <c r="R306" s="10"/>
      <c r="S306" s="10"/>
      <c r="T306" s="10" t="s">
        <v>634</v>
      </c>
      <c r="U306" s="10" t="s">
        <v>635</v>
      </c>
      <c r="V306" s="10" t="s">
        <v>1702</v>
      </c>
      <c r="W306" s="11">
        <v>3</v>
      </c>
      <c r="X306" s="10" t="s">
        <v>1723</v>
      </c>
      <c r="Y306" s="13">
        <v>244071401</v>
      </c>
      <c r="Z306" s="13">
        <v>2074108636</v>
      </c>
      <c r="AA306"/>
      <c r="AB306"/>
      <c r="AC306"/>
      <c r="AE306" s="4" t="s">
        <v>499</v>
      </c>
      <c r="AF306" s="4" t="str">
        <f t="shared" si="17"/>
        <v>0999.01.11</v>
      </c>
      <c r="AG306" s="4" t="s">
        <v>500</v>
      </c>
      <c r="AH306" s="4" t="s">
        <v>501</v>
      </c>
      <c r="AI306" s="4" t="s">
        <v>7</v>
      </c>
      <c r="AJ306" s="4" t="s">
        <v>502</v>
      </c>
      <c r="AK306" s="4" t="s">
        <v>10</v>
      </c>
      <c r="AL306" s="4" t="s">
        <v>4618</v>
      </c>
      <c r="AM306" s="4" t="s">
        <v>296</v>
      </c>
      <c r="AN306" s="4" t="s">
        <v>499</v>
      </c>
      <c r="AO306" s="13">
        <v>5510208</v>
      </c>
      <c r="AP306" s="13">
        <v>68332640181</v>
      </c>
      <c r="AQ306"/>
    </row>
    <row r="307" spans="1:43" x14ac:dyDescent="0.25">
      <c r="A307" s="4" t="str">
        <f t="shared" si="18"/>
        <v>0209.01.12.5</v>
      </c>
      <c r="B307" s="4" t="str">
        <f t="shared" si="19"/>
        <v>0209.01.12</v>
      </c>
      <c r="C307" s="9" t="s">
        <v>629</v>
      </c>
      <c r="D307" s="10" t="s">
        <v>93</v>
      </c>
      <c r="E307" s="10" t="s">
        <v>94</v>
      </c>
      <c r="F307" s="10" t="s">
        <v>7</v>
      </c>
      <c r="G307" s="10" t="s">
        <v>95</v>
      </c>
      <c r="H307" s="10" t="s">
        <v>32</v>
      </c>
      <c r="I307" s="10" t="s">
        <v>1698</v>
      </c>
      <c r="J307" s="10">
        <v>448</v>
      </c>
      <c r="K307" s="10" t="s">
        <v>1728</v>
      </c>
      <c r="L307" s="6">
        <f t="shared" si="20"/>
        <v>5</v>
      </c>
      <c r="M307" s="11">
        <v>3879839</v>
      </c>
      <c r="N307" s="11">
        <v>2</v>
      </c>
      <c r="O307" s="12" t="s">
        <v>1729</v>
      </c>
      <c r="P307" s="10" t="s">
        <v>1730</v>
      </c>
      <c r="Q307" s="10"/>
      <c r="R307" s="10"/>
      <c r="S307" s="10"/>
      <c r="T307" s="10" t="s">
        <v>634</v>
      </c>
      <c r="U307" s="10" t="s">
        <v>635</v>
      </c>
      <c r="V307" s="10" t="s">
        <v>1702</v>
      </c>
      <c r="W307" s="11">
        <v>3</v>
      </c>
      <c r="X307" s="10" t="s">
        <v>1731</v>
      </c>
      <c r="Y307" s="13">
        <v>244071401</v>
      </c>
      <c r="Z307" s="13">
        <v>2074108636</v>
      </c>
      <c r="AA307"/>
      <c r="AB307"/>
      <c r="AC307"/>
      <c r="AE307" s="4" t="s">
        <v>499</v>
      </c>
      <c r="AF307" s="4" t="str">
        <f t="shared" si="17"/>
        <v>0999.01.96</v>
      </c>
      <c r="AG307" s="4" t="s">
        <v>500</v>
      </c>
      <c r="AH307" s="4" t="s">
        <v>501</v>
      </c>
      <c r="AI307" s="4" t="s">
        <v>7</v>
      </c>
      <c r="AJ307" s="4" t="s">
        <v>502</v>
      </c>
      <c r="AK307" s="4" t="s">
        <v>433</v>
      </c>
      <c r="AL307" s="4" t="s">
        <v>4619</v>
      </c>
      <c r="AM307" s="4" t="s">
        <v>296</v>
      </c>
      <c r="AN307" s="4" t="s">
        <v>499</v>
      </c>
      <c r="AO307" s="13">
        <v>15412625707</v>
      </c>
      <c r="AP307" s="13">
        <v>68332640181</v>
      </c>
      <c r="AQ307"/>
    </row>
    <row r="308" spans="1:43" x14ac:dyDescent="0.25">
      <c r="A308" s="4" t="str">
        <f t="shared" si="18"/>
        <v>0209.01.12.6</v>
      </c>
      <c r="B308" s="4" t="str">
        <f t="shared" si="19"/>
        <v>0209.01.12</v>
      </c>
      <c r="C308" s="5" t="s">
        <v>629</v>
      </c>
      <c r="D308" s="6" t="s">
        <v>93</v>
      </c>
      <c r="E308" s="6" t="s">
        <v>94</v>
      </c>
      <c r="F308" s="6" t="s">
        <v>7</v>
      </c>
      <c r="G308" s="6" t="s">
        <v>95</v>
      </c>
      <c r="H308" s="6" t="s">
        <v>32</v>
      </c>
      <c r="I308" s="6" t="s">
        <v>1698</v>
      </c>
      <c r="J308" s="6">
        <v>818</v>
      </c>
      <c r="K308" s="6" t="s">
        <v>1724</v>
      </c>
      <c r="L308" s="6">
        <f t="shared" si="20"/>
        <v>6</v>
      </c>
      <c r="M308" s="7">
        <v>20091967</v>
      </c>
      <c r="N308" s="7">
        <v>35000</v>
      </c>
      <c r="O308" s="8" t="s">
        <v>1725</v>
      </c>
      <c r="P308" s="6" t="s">
        <v>1726</v>
      </c>
      <c r="Q308" s="6"/>
      <c r="R308" s="6"/>
      <c r="S308" s="6"/>
      <c r="T308" s="6" t="s">
        <v>634</v>
      </c>
      <c r="U308" s="6" t="s">
        <v>635</v>
      </c>
      <c r="V308" s="6" t="s">
        <v>1702</v>
      </c>
      <c r="W308" s="7">
        <v>3</v>
      </c>
      <c r="X308" s="6" t="s">
        <v>1727</v>
      </c>
      <c r="Y308" s="13">
        <v>244071401</v>
      </c>
      <c r="Z308" s="13">
        <v>2074108636</v>
      </c>
      <c r="AA308"/>
      <c r="AB308"/>
      <c r="AC308"/>
      <c r="AE308" s="4" t="s">
        <v>499</v>
      </c>
      <c r="AF308" s="4" t="str">
        <f t="shared" si="17"/>
        <v>0999.01.97</v>
      </c>
      <c r="AG308" s="4" t="s">
        <v>500</v>
      </c>
      <c r="AH308" s="4" t="s">
        <v>501</v>
      </c>
      <c r="AI308" s="4" t="s">
        <v>7</v>
      </c>
      <c r="AJ308" s="4" t="s">
        <v>502</v>
      </c>
      <c r="AK308" s="4" t="s">
        <v>503</v>
      </c>
      <c r="AL308" s="4" t="s">
        <v>4620</v>
      </c>
      <c r="AM308" s="4" t="s">
        <v>296</v>
      </c>
      <c r="AN308" s="4" t="s">
        <v>499</v>
      </c>
      <c r="AO308" s="13">
        <v>19280000000</v>
      </c>
      <c r="AP308" s="13">
        <v>68332640181</v>
      </c>
      <c r="AQ308"/>
    </row>
    <row r="309" spans="1:43" x14ac:dyDescent="0.25">
      <c r="A309" s="4" t="str">
        <f t="shared" si="18"/>
        <v>0209.01.12.7</v>
      </c>
      <c r="B309" s="4" t="str">
        <f t="shared" si="19"/>
        <v>0209.01.12</v>
      </c>
      <c r="C309" s="9" t="s">
        <v>629</v>
      </c>
      <c r="D309" s="10" t="s">
        <v>93</v>
      </c>
      <c r="E309" s="10" t="s">
        <v>94</v>
      </c>
      <c r="F309" s="10" t="s">
        <v>7</v>
      </c>
      <c r="G309" s="10" t="s">
        <v>95</v>
      </c>
      <c r="H309" s="10" t="s">
        <v>32</v>
      </c>
      <c r="I309" s="10" t="s">
        <v>1698</v>
      </c>
      <c r="J309" s="10">
        <v>3295</v>
      </c>
      <c r="K309" s="10" t="s">
        <v>1738</v>
      </c>
      <c r="L309" s="6">
        <f t="shared" si="20"/>
        <v>7</v>
      </c>
      <c r="M309" s="11">
        <v>6336620</v>
      </c>
      <c r="N309" s="11">
        <v>200</v>
      </c>
      <c r="O309" s="12" t="s">
        <v>1739</v>
      </c>
      <c r="P309" s="10" t="s">
        <v>1740</v>
      </c>
      <c r="Q309" s="10"/>
      <c r="R309" s="10"/>
      <c r="S309" s="10"/>
      <c r="T309" s="10" t="s">
        <v>634</v>
      </c>
      <c r="U309" s="10" t="s">
        <v>635</v>
      </c>
      <c r="V309" s="10" t="s">
        <v>1702</v>
      </c>
      <c r="W309" s="11">
        <v>3</v>
      </c>
      <c r="X309" s="10" t="s">
        <v>1741</v>
      </c>
      <c r="Y309" s="13">
        <v>244071401</v>
      </c>
      <c r="Z309" s="13">
        <v>2074108636</v>
      </c>
      <c r="AA309"/>
      <c r="AB309"/>
      <c r="AC309"/>
      <c r="AE309" s="4" t="s">
        <v>499</v>
      </c>
      <c r="AF309" s="4" t="str">
        <f t="shared" si="17"/>
        <v>0999.01.98</v>
      </c>
      <c r="AG309" s="4" t="s">
        <v>500</v>
      </c>
      <c r="AH309" s="4" t="s">
        <v>501</v>
      </c>
      <c r="AI309" s="4" t="s">
        <v>7</v>
      </c>
      <c r="AJ309" s="4" t="s">
        <v>502</v>
      </c>
      <c r="AK309" s="4" t="s">
        <v>27</v>
      </c>
      <c r="AL309" s="4" t="s">
        <v>4621</v>
      </c>
      <c r="AM309" s="4" t="s">
        <v>296</v>
      </c>
      <c r="AN309" s="4" t="s">
        <v>499</v>
      </c>
      <c r="AO309" s="13">
        <v>19903850928</v>
      </c>
      <c r="AP309" s="13">
        <v>68332640181</v>
      </c>
      <c r="AQ309"/>
    </row>
    <row r="310" spans="1:43" x14ac:dyDescent="0.25">
      <c r="A310" s="4" t="str">
        <f t="shared" si="18"/>
        <v>0209.01.12.8</v>
      </c>
      <c r="B310" s="4" t="str">
        <f t="shared" si="19"/>
        <v>0209.01.12</v>
      </c>
      <c r="C310" s="5" t="s">
        <v>629</v>
      </c>
      <c r="D310" s="6" t="s">
        <v>93</v>
      </c>
      <c r="E310" s="6" t="s">
        <v>94</v>
      </c>
      <c r="F310" s="6" t="s">
        <v>7</v>
      </c>
      <c r="G310" s="6" t="s">
        <v>95</v>
      </c>
      <c r="H310" s="6" t="s">
        <v>32</v>
      </c>
      <c r="I310" s="6" t="s">
        <v>1698</v>
      </c>
      <c r="J310" s="6">
        <v>3296</v>
      </c>
      <c r="K310" s="6" t="s">
        <v>1717</v>
      </c>
      <c r="L310" s="6">
        <f t="shared" si="20"/>
        <v>8</v>
      </c>
      <c r="M310" s="7">
        <v>2256605</v>
      </c>
      <c r="N310" s="7">
        <v>16087</v>
      </c>
      <c r="O310" s="8" t="s">
        <v>1718</v>
      </c>
      <c r="P310" s="6" t="s">
        <v>1719</v>
      </c>
      <c r="Q310" s="6"/>
      <c r="R310" s="6"/>
      <c r="S310" s="6"/>
      <c r="T310" s="6" t="s">
        <v>634</v>
      </c>
      <c r="U310" s="6" t="s">
        <v>635</v>
      </c>
      <c r="V310" s="6" t="s">
        <v>1702</v>
      </c>
      <c r="W310" s="7">
        <v>3</v>
      </c>
      <c r="X310" s="6" t="s">
        <v>1720</v>
      </c>
      <c r="Y310" s="13">
        <v>244071401</v>
      </c>
      <c r="Z310" s="13">
        <v>2074108636</v>
      </c>
      <c r="AA310"/>
      <c r="AB310"/>
      <c r="AC310"/>
      <c r="AE310" s="4" t="s">
        <v>499</v>
      </c>
      <c r="AF310" s="4" t="str">
        <f t="shared" si="17"/>
        <v>0999.01.99</v>
      </c>
      <c r="AG310" s="4" t="s">
        <v>500</v>
      </c>
      <c r="AH310" s="4" t="s">
        <v>501</v>
      </c>
      <c r="AI310" s="4" t="s">
        <v>7</v>
      </c>
      <c r="AJ310" s="4" t="s">
        <v>502</v>
      </c>
      <c r="AK310" s="4" t="s">
        <v>104</v>
      </c>
      <c r="AL310" s="4" t="s">
        <v>4622</v>
      </c>
      <c r="AM310" s="4" t="s">
        <v>296</v>
      </c>
      <c r="AN310" s="4" t="s">
        <v>499</v>
      </c>
      <c r="AO310" s="13">
        <v>13730653338</v>
      </c>
      <c r="AP310" s="13">
        <v>68332640181</v>
      </c>
      <c r="AQ310"/>
    </row>
    <row r="311" spans="1:43" x14ac:dyDescent="0.25">
      <c r="A311" s="4" t="str">
        <f t="shared" si="18"/>
        <v>0209.01.13.1</v>
      </c>
      <c r="B311" s="4" t="str">
        <f t="shared" si="19"/>
        <v>0209.01.13</v>
      </c>
      <c r="C311" s="5" t="s">
        <v>629</v>
      </c>
      <c r="D311" s="6" t="s">
        <v>93</v>
      </c>
      <c r="E311" s="6" t="s">
        <v>94</v>
      </c>
      <c r="F311" s="6" t="s">
        <v>7</v>
      </c>
      <c r="G311" s="6" t="s">
        <v>95</v>
      </c>
      <c r="H311" s="6" t="s">
        <v>40</v>
      </c>
      <c r="I311" s="6" t="s">
        <v>1732</v>
      </c>
      <c r="J311" s="6">
        <v>3299</v>
      </c>
      <c r="K311" s="6" t="s">
        <v>1733</v>
      </c>
      <c r="L311" s="6">
        <f t="shared" si="20"/>
        <v>1</v>
      </c>
      <c r="M311" s="7">
        <v>8612048</v>
      </c>
      <c r="N311" s="7">
        <v>5</v>
      </c>
      <c r="O311" s="8" t="s">
        <v>1734</v>
      </c>
      <c r="P311" s="6" t="s">
        <v>1735</v>
      </c>
      <c r="Q311" s="6"/>
      <c r="R311" s="6"/>
      <c r="S311" s="6"/>
      <c r="T311" s="6" t="s">
        <v>634</v>
      </c>
      <c r="U311" s="6" t="s">
        <v>635</v>
      </c>
      <c r="V311" s="6" t="s">
        <v>1736</v>
      </c>
      <c r="W311" s="7">
        <v>2</v>
      </c>
      <c r="X311" s="6" t="s">
        <v>1737</v>
      </c>
      <c r="Y311" s="13">
        <v>8612048</v>
      </c>
      <c r="Z311" s="13">
        <v>2074108636</v>
      </c>
      <c r="AA311"/>
      <c r="AB311"/>
      <c r="AC311"/>
      <c r="AE311" s="4" t="s">
        <v>504</v>
      </c>
      <c r="AF311" s="4" t="str">
        <f t="shared" si="17"/>
        <v>5102.01.11</v>
      </c>
      <c r="AG311" s="4" t="s">
        <v>179</v>
      </c>
      <c r="AH311" s="4" t="s">
        <v>505</v>
      </c>
      <c r="AI311" s="4" t="s">
        <v>7</v>
      </c>
      <c r="AJ311" s="4" t="s">
        <v>504</v>
      </c>
      <c r="AK311" s="4" t="s">
        <v>10</v>
      </c>
      <c r="AL311" s="4" t="s">
        <v>2899</v>
      </c>
      <c r="AM311" s="4" t="s">
        <v>296</v>
      </c>
      <c r="AN311" s="4" t="s">
        <v>504</v>
      </c>
      <c r="AO311" s="13">
        <v>317983048</v>
      </c>
      <c r="AP311" s="13">
        <v>317983048</v>
      </c>
      <c r="AQ311"/>
    </row>
    <row r="312" spans="1:43" x14ac:dyDescent="0.25">
      <c r="A312" s="4" t="str">
        <f t="shared" si="18"/>
        <v>0210.01.03.1</v>
      </c>
      <c r="B312" s="4" t="str">
        <f t="shared" si="19"/>
        <v>0210.01.03</v>
      </c>
      <c r="C312" s="9" t="s">
        <v>629</v>
      </c>
      <c r="D312" s="10" t="s">
        <v>98</v>
      </c>
      <c r="E312" s="10" t="s">
        <v>99</v>
      </c>
      <c r="F312" s="10" t="s">
        <v>7</v>
      </c>
      <c r="G312" s="10" t="s">
        <v>100</v>
      </c>
      <c r="H312" s="10" t="s">
        <v>46</v>
      </c>
      <c r="I312" s="10" t="s">
        <v>1798</v>
      </c>
      <c r="J312" s="10">
        <v>3440</v>
      </c>
      <c r="K312" s="10" t="s">
        <v>1810</v>
      </c>
      <c r="L312" s="6">
        <f t="shared" si="20"/>
        <v>1</v>
      </c>
      <c r="M312" s="11">
        <v>126054242</v>
      </c>
      <c r="N312" s="11">
        <v>943040</v>
      </c>
      <c r="O312" s="12" t="s">
        <v>1811</v>
      </c>
      <c r="P312" s="10" t="s">
        <v>1812</v>
      </c>
      <c r="Q312" s="10"/>
      <c r="R312" s="10"/>
      <c r="S312" s="10"/>
      <c r="T312" s="10" t="s">
        <v>634</v>
      </c>
      <c r="U312" s="10" t="s">
        <v>635</v>
      </c>
      <c r="V312" s="10" t="s">
        <v>1799</v>
      </c>
      <c r="W312" s="11">
        <v>3</v>
      </c>
      <c r="X312" s="10" t="s">
        <v>1813</v>
      </c>
      <c r="Y312" s="13">
        <v>330399393</v>
      </c>
      <c r="Z312" s="13">
        <v>11181922587</v>
      </c>
      <c r="AA312"/>
      <c r="AB312"/>
      <c r="AC312"/>
      <c r="AE312" s="4" t="s">
        <v>506</v>
      </c>
      <c r="AF312" s="4" t="str">
        <f t="shared" si="17"/>
        <v>5103.01.11</v>
      </c>
      <c r="AG312" s="4" t="s">
        <v>182</v>
      </c>
      <c r="AH312" s="4" t="s">
        <v>507</v>
      </c>
      <c r="AI312" s="4" t="s">
        <v>7</v>
      </c>
      <c r="AJ312" s="4" t="s">
        <v>506</v>
      </c>
      <c r="AK312" s="4" t="s">
        <v>10</v>
      </c>
      <c r="AL312" s="4" t="s">
        <v>2991</v>
      </c>
      <c r="AM312" s="4" t="s">
        <v>296</v>
      </c>
      <c r="AN312" s="4" t="s">
        <v>506</v>
      </c>
      <c r="AO312" s="13">
        <v>28808307</v>
      </c>
      <c r="AP312" s="13">
        <v>28808307</v>
      </c>
      <c r="AQ312"/>
    </row>
    <row r="313" spans="1:43" x14ac:dyDescent="0.25">
      <c r="A313" s="4" t="str">
        <f t="shared" si="18"/>
        <v>0210.01.03.2</v>
      </c>
      <c r="B313" s="4" t="str">
        <f t="shared" si="19"/>
        <v>0210.01.03</v>
      </c>
      <c r="C313" s="9" t="s">
        <v>629</v>
      </c>
      <c r="D313" s="10" t="s">
        <v>98</v>
      </c>
      <c r="E313" s="10" t="s">
        <v>99</v>
      </c>
      <c r="F313" s="10" t="s">
        <v>7</v>
      </c>
      <c r="G313" s="10" t="s">
        <v>100</v>
      </c>
      <c r="H313" s="10" t="s">
        <v>46</v>
      </c>
      <c r="I313" s="10" t="s">
        <v>1798</v>
      </c>
      <c r="J313" s="10">
        <v>3447</v>
      </c>
      <c r="K313" s="10" t="s">
        <v>1794</v>
      </c>
      <c r="L313" s="6">
        <f t="shared" si="20"/>
        <v>2</v>
      </c>
      <c r="M313" s="11">
        <v>2663075</v>
      </c>
      <c r="N313" s="11">
        <v>2040</v>
      </c>
      <c r="O313" s="12" t="s">
        <v>1795</v>
      </c>
      <c r="P313" s="10" t="s">
        <v>1796</v>
      </c>
      <c r="Q313" s="10"/>
      <c r="R313" s="10"/>
      <c r="S313" s="10"/>
      <c r="T313" s="10" t="s">
        <v>634</v>
      </c>
      <c r="U313" s="10" t="s">
        <v>635</v>
      </c>
      <c r="V313" s="10" t="s">
        <v>1799</v>
      </c>
      <c r="W313" s="11">
        <v>3</v>
      </c>
      <c r="X313" s="10" t="s">
        <v>1797</v>
      </c>
      <c r="Y313" s="13">
        <v>330399393</v>
      </c>
      <c r="Z313" s="13">
        <v>11181922587</v>
      </c>
      <c r="AA313"/>
      <c r="AB313"/>
      <c r="AC313"/>
      <c r="AE313" s="4" t="s">
        <v>508</v>
      </c>
      <c r="AF313" s="4" t="str">
        <f t="shared" si="17"/>
        <v>5104.01.11</v>
      </c>
      <c r="AG313" s="4" t="s">
        <v>185</v>
      </c>
      <c r="AH313" s="4" t="s">
        <v>509</v>
      </c>
      <c r="AI313" s="4" t="s">
        <v>7</v>
      </c>
      <c r="AJ313" s="4" t="s">
        <v>508</v>
      </c>
      <c r="AK313" s="4" t="s">
        <v>10</v>
      </c>
      <c r="AL313" s="4" t="s">
        <v>4623</v>
      </c>
      <c r="AM313" s="4" t="s">
        <v>296</v>
      </c>
      <c r="AN313" s="4" t="s">
        <v>508</v>
      </c>
      <c r="AO313" s="13">
        <v>458352904</v>
      </c>
      <c r="AP313" s="13">
        <v>471268986</v>
      </c>
      <c r="AQ313"/>
    </row>
    <row r="314" spans="1:43" x14ac:dyDescent="0.25">
      <c r="A314" s="4" t="str">
        <f t="shared" si="18"/>
        <v>0210.01.03.3</v>
      </c>
      <c r="B314" s="4" t="str">
        <f t="shared" si="19"/>
        <v>0210.01.03</v>
      </c>
      <c r="C314" s="9" t="s">
        <v>629</v>
      </c>
      <c r="D314" s="10" t="s">
        <v>98</v>
      </c>
      <c r="E314" s="10" t="s">
        <v>99</v>
      </c>
      <c r="F314" s="10" t="s">
        <v>7</v>
      </c>
      <c r="G314" s="10" t="s">
        <v>100</v>
      </c>
      <c r="H314" s="10" t="s">
        <v>46</v>
      </c>
      <c r="I314" s="10" t="s">
        <v>1798</v>
      </c>
      <c r="J314" s="10">
        <v>3449</v>
      </c>
      <c r="K314" s="10" t="s">
        <v>1817</v>
      </c>
      <c r="L314" s="6">
        <f t="shared" si="20"/>
        <v>3</v>
      </c>
      <c r="M314" s="11">
        <v>20735702.75</v>
      </c>
      <c r="N314" s="11">
        <v>100</v>
      </c>
      <c r="O314" s="12" t="s">
        <v>102</v>
      </c>
      <c r="P314" s="10" t="s">
        <v>1818</v>
      </c>
      <c r="Q314" s="10"/>
      <c r="R314" s="10"/>
      <c r="S314" s="10"/>
      <c r="T314" s="10" t="s">
        <v>634</v>
      </c>
      <c r="U314" s="10" t="s">
        <v>635</v>
      </c>
      <c r="V314" s="10" t="s">
        <v>1799</v>
      </c>
      <c r="W314" s="11">
        <v>3</v>
      </c>
      <c r="X314" s="10" t="s">
        <v>1819</v>
      </c>
      <c r="Y314" s="13">
        <v>330399393</v>
      </c>
      <c r="Z314" s="13">
        <v>11181922587</v>
      </c>
      <c r="AA314"/>
      <c r="AB314"/>
      <c r="AC314"/>
      <c r="AE314" s="4" t="s">
        <v>508</v>
      </c>
      <c r="AF314" s="4" t="str">
        <f t="shared" si="17"/>
        <v>5104.01.98</v>
      </c>
      <c r="AG314" s="4" t="s">
        <v>185</v>
      </c>
      <c r="AH314" s="4" t="s">
        <v>509</v>
      </c>
      <c r="AI314" s="4" t="s">
        <v>7</v>
      </c>
      <c r="AJ314" s="4" t="s">
        <v>508</v>
      </c>
      <c r="AK314" s="4" t="s">
        <v>27</v>
      </c>
      <c r="AL314" s="4" t="s">
        <v>301</v>
      </c>
      <c r="AM314" s="4" t="s">
        <v>296</v>
      </c>
      <c r="AN314" s="4" t="s">
        <v>508</v>
      </c>
      <c r="AO314" s="13">
        <v>6538223281</v>
      </c>
      <c r="AP314" s="13">
        <v>471268986</v>
      </c>
      <c r="AQ314"/>
    </row>
    <row r="315" spans="1:43" x14ac:dyDescent="0.25">
      <c r="A315" s="4" t="str">
        <f t="shared" si="18"/>
        <v>0210.01.03.4</v>
      </c>
      <c r="B315" s="4" t="str">
        <f t="shared" si="19"/>
        <v>0210.01.03</v>
      </c>
      <c r="C315" s="9" t="s">
        <v>629</v>
      </c>
      <c r="D315" s="10" t="s">
        <v>98</v>
      </c>
      <c r="E315" s="10" t="s">
        <v>99</v>
      </c>
      <c r="F315" s="10" t="s">
        <v>7</v>
      </c>
      <c r="G315" s="10" t="s">
        <v>100</v>
      </c>
      <c r="H315" s="10" t="s">
        <v>46</v>
      </c>
      <c r="I315" s="10" t="s">
        <v>1798</v>
      </c>
      <c r="J315" s="10">
        <v>3451</v>
      </c>
      <c r="K315" s="10" t="s">
        <v>1800</v>
      </c>
      <c r="L315" s="6">
        <f t="shared" si="20"/>
        <v>4</v>
      </c>
      <c r="M315" s="11">
        <v>5000000</v>
      </c>
      <c r="N315" s="11">
        <v>25</v>
      </c>
      <c r="O315" s="12" t="s">
        <v>101</v>
      </c>
      <c r="P315" s="10" t="s">
        <v>1801</v>
      </c>
      <c r="Q315" s="10"/>
      <c r="R315" s="10"/>
      <c r="S315" s="10"/>
      <c r="T315" s="10" t="s">
        <v>634</v>
      </c>
      <c r="U315" s="10" t="s">
        <v>635</v>
      </c>
      <c r="V315" s="10" t="s">
        <v>1799</v>
      </c>
      <c r="W315" s="11">
        <v>3</v>
      </c>
      <c r="X315" s="10" t="s">
        <v>1802</v>
      </c>
      <c r="Y315" s="13">
        <v>330399393</v>
      </c>
      <c r="Z315" s="13">
        <v>11181922587</v>
      </c>
      <c r="AA315"/>
      <c r="AB315"/>
      <c r="AC315"/>
      <c r="AE315" s="4" t="s">
        <v>510</v>
      </c>
      <c r="AF315" s="4" t="str">
        <f t="shared" si="17"/>
        <v>5108.01.01</v>
      </c>
      <c r="AG315" s="4" t="s">
        <v>511</v>
      </c>
      <c r="AH315" s="4" t="s">
        <v>510</v>
      </c>
      <c r="AI315" s="4" t="s">
        <v>7</v>
      </c>
      <c r="AJ315" s="4" t="s">
        <v>510</v>
      </c>
      <c r="AK315" s="4" t="s">
        <v>7</v>
      </c>
      <c r="AL315" s="4" t="s">
        <v>595</v>
      </c>
      <c r="AM315" s="4" t="s">
        <v>296</v>
      </c>
      <c r="AN315" s="4" t="s">
        <v>510</v>
      </c>
      <c r="AO315" s="13">
        <v>49421513131</v>
      </c>
      <c r="AP315" s="13">
        <v>308625793</v>
      </c>
      <c r="AQ315"/>
    </row>
    <row r="316" spans="1:43" x14ac:dyDescent="0.25">
      <c r="A316" s="4" t="str">
        <f t="shared" si="18"/>
        <v>0210.01.03.5</v>
      </c>
      <c r="B316" s="4" t="str">
        <f t="shared" si="19"/>
        <v>0210.01.03</v>
      </c>
      <c r="C316" s="5" t="s">
        <v>629</v>
      </c>
      <c r="D316" s="6" t="s">
        <v>98</v>
      </c>
      <c r="E316" s="6" t="s">
        <v>99</v>
      </c>
      <c r="F316" s="6" t="s">
        <v>7</v>
      </c>
      <c r="G316" s="6" t="s">
        <v>100</v>
      </c>
      <c r="H316" s="6" t="s">
        <v>46</v>
      </c>
      <c r="I316" s="6" t="s">
        <v>1798</v>
      </c>
      <c r="J316" s="6">
        <v>3454</v>
      </c>
      <c r="K316" s="6" t="s">
        <v>1820</v>
      </c>
      <c r="L316" s="6">
        <f t="shared" si="20"/>
        <v>5</v>
      </c>
      <c r="M316" s="7">
        <v>10000000</v>
      </c>
      <c r="N316" s="7">
        <v>95</v>
      </c>
      <c r="O316" s="8" t="s">
        <v>1821</v>
      </c>
      <c r="P316" s="6" t="s">
        <v>1822</v>
      </c>
      <c r="Q316" s="6"/>
      <c r="R316" s="6"/>
      <c r="S316" s="6"/>
      <c r="T316" s="6" t="s">
        <v>634</v>
      </c>
      <c r="U316" s="6" t="s">
        <v>635</v>
      </c>
      <c r="V316" s="6" t="s">
        <v>1799</v>
      </c>
      <c r="W316" s="7">
        <v>3</v>
      </c>
      <c r="X316" s="6" t="s">
        <v>1823</v>
      </c>
      <c r="Y316" s="13">
        <v>330399393</v>
      </c>
      <c r="Z316" s="13">
        <v>11181922587</v>
      </c>
      <c r="AA316"/>
      <c r="AB316"/>
      <c r="AC316"/>
      <c r="AE316" s="4" t="s">
        <v>510</v>
      </c>
      <c r="AF316" s="4" t="str">
        <f t="shared" si="17"/>
        <v>5108.01.11</v>
      </c>
      <c r="AG316" s="4" t="s">
        <v>511</v>
      </c>
      <c r="AH316" s="4" t="s">
        <v>510</v>
      </c>
      <c r="AI316" s="4" t="s">
        <v>7</v>
      </c>
      <c r="AJ316" s="4" t="s">
        <v>510</v>
      </c>
      <c r="AK316" s="4" t="s">
        <v>10</v>
      </c>
      <c r="AL316" s="4" t="s">
        <v>4624</v>
      </c>
      <c r="AM316" s="4" t="s">
        <v>296</v>
      </c>
      <c r="AN316" s="4" t="s">
        <v>510</v>
      </c>
      <c r="AO316" s="13">
        <v>57690501</v>
      </c>
      <c r="AP316" s="13">
        <v>308625793</v>
      </c>
      <c r="AQ316"/>
    </row>
    <row r="317" spans="1:43" x14ac:dyDescent="0.25">
      <c r="A317" s="4" t="str">
        <f t="shared" si="18"/>
        <v>0210.01.03.6</v>
      </c>
      <c r="B317" s="4" t="str">
        <f t="shared" si="19"/>
        <v>0210.01.03</v>
      </c>
      <c r="C317" s="9" t="s">
        <v>629</v>
      </c>
      <c r="D317" s="10" t="s">
        <v>98</v>
      </c>
      <c r="E317" s="10" t="s">
        <v>99</v>
      </c>
      <c r="F317" s="10" t="s">
        <v>7</v>
      </c>
      <c r="G317" s="10" t="s">
        <v>100</v>
      </c>
      <c r="H317" s="10" t="s">
        <v>46</v>
      </c>
      <c r="I317" s="10" t="s">
        <v>1798</v>
      </c>
      <c r="J317" s="10">
        <v>3455</v>
      </c>
      <c r="K317" s="10" t="s">
        <v>1807</v>
      </c>
      <c r="L317" s="6">
        <f t="shared" si="20"/>
        <v>6</v>
      </c>
      <c r="M317" s="11">
        <v>1500000</v>
      </c>
      <c r="N317" s="11">
        <v>5600</v>
      </c>
      <c r="O317" s="12" t="s">
        <v>1808</v>
      </c>
      <c r="P317" s="10" t="s">
        <v>1776</v>
      </c>
      <c r="Q317" s="10"/>
      <c r="R317" s="10"/>
      <c r="S317" s="10"/>
      <c r="T317" s="10" t="s">
        <v>634</v>
      </c>
      <c r="U317" s="10" t="s">
        <v>635</v>
      </c>
      <c r="V317" s="10" t="s">
        <v>1799</v>
      </c>
      <c r="W317" s="11">
        <v>3</v>
      </c>
      <c r="X317" s="10" t="s">
        <v>1809</v>
      </c>
      <c r="Y317" s="13">
        <v>330399393</v>
      </c>
      <c r="Z317" s="13">
        <v>11181922587</v>
      </c>
      <c r="AA317"/>
      <c r="AB317"/>
      <c r="AC317"/>
      <c r="AE317" s="4" t="s">
        <v>510</v>
      </c>
      <c r="AF317" s="4" t="str">
        <f t="shared" si="17"/>
        <v>5108.01.12</v>
      </c>
      <c r="AG317" s="4" t="s">
        <v>511</v>
      </c>
      <c r="AH317" s="4" t="s">
        <v>510</v>
      </c>
      <c r="AI317" s="4" t="s">
        <v>7</v>
      </c>
      <c r="AJ317" s="4" t="s">
        <v>510</v>
      </c>
      <c r="AK317" s="4" t="s">
        <v>32</v>
      </c>
      <c r="AL317" s="4" t="s">
        <v>4625</v>
      </c>
      <c r="AM317" s="4" t="s">
        <v>296</v>
      </c>
      <c r="AN317" s="4" t="s">
        <v>510</v>
      </c>
      <c r="AO317" s="13">
        <v>10671929</v>
      </c>
      <c r="AP317" s="13">
        <v>308625793</v>
      </c>
      <c r="AQ317"/>
    </row>
    <row r="318" spans="1:43" x14ac:dyDescent="0.25">
      <c r="A318" s="4" t="str">
        <f t="shared" si="18"/>
        <v>0210.01.03.7</v>
      </c>
      <c r="B318" s="4" t="str">
        <f t="shared" si="19"/>
        <v>0210.01.03</v>
      </c>
      <c r="C318" s="5" t="s">
        <v>629</v>
      </c>
      <c r="D318" s="6" t="s">
        <v>98</v>
      </c>
      <c r="E318" s="6" t="s">
        <v>99</v>
      </c>
      <c r="F318" s="6" t="s">
        <v>7</v>
      </c>
      <c r="G318" s="6" t="s">
        <v>100</v>
      </c>
      <c r="H318" s="6" t="s">
        <v>46</v>
      </c>
      <c r="I318" s="6" t="s">
        <v>1798</v>
      </c>
      <c r="J318" s="6">
        <v>3465</v>
      </c>
      <c r="K318" s="6" t="s">
        <v>1803</v>
      </c>
      <c r="L318" s="6">
        <f t="shared" si="20"/>
        <v>7</v>
      </c>
      <c r="M318" s="7">
        <v>164446373</v>
      </c>
      <c r="N318" s="7">
        <v>250</v>
      </c>
      <c r="O318" s="8" t="s">
        <v>1804</v>
      </c>
      <c r="P318" s="6" t="s">
        <v>1805</v>
      </c>
      <c r="Q318" s="6"/>
      <c r="R318" s="6"/>
      <c r="S318" s="6"/>
      <c r="T318" s="6" t="s">
        <v>634</v>
      </c>
      <c r="U318" s="6" t="s">
        <v>635</v>
      </c>
      <c r="V318" s="6" t="s">
        <v>1799</v>
      </c>
      <c r="W318" s="7">
        <v>3</v>
      </c>
      <c r="X318" s="6" t="s">
        <v>1806</v>
      </c>
      <c r="Y318" s="13">
        <v>330399393</v>
      </c>
      <c r="Z318" s="13">
        <v>11181922587</v>
      </c>
      <c r="AA318"/>
      <c r="AB318"/>
      <c r="AC318"/>
      <c r="AE318" s="4" t="s">
        <v>510</v>
      </c>
      <c r="AF318" s="4" t="str">
        <f t="shared" si="17"/>
        <v>5108.01.13</v>
      </c>
      <c r="AG318" s="4" t="s">
        <v>511</v>
      </c>
      <c r="AH318" s="4" t="s">
        <v>510</v>
      </c>
      <c r="AI318" s="4" t="s">
        <v>7</v>
      </c>
      <c r="AJ318" s="4" t="s">
        <v>510</v>
      </c>
      <c r="AK318" s="4" t="s">
        <v>40</v>
      </c>
      <c r="AL318" s="4" t="s">
        <v>4626</v>
      </c>
      <c r="AM318" s="4" t="s">
        <v>296</v>
      </c>
      <c r="AN318" s="4" t="s">
        <v>510</v>
      </c>
      <c r="AO318" s="13">
        <v>36471835</v>
      </c>
      <c r="AP318" s="13">
        <v>308625793</v>
      </c>
      <c r="AQ318"/>
    </row>
    <row r="319" spans="1:43" x14ac:dyDescent="0.25">
      <c r="A319" s="4" t="str">
        <f t="shared" si="18"/>
        <v>0210.01.11.1</v>
      </c>
      <c r="B319" s="4" t="str">
        <f t="shared" si="19"/>
        <v>0210.01.11</v>
      </c>
      <c r="C319" s="5" t="s">
        <v>629</v>
      </c>
      <c r="D319" s="6" t="s">
        <v>98</v>
      </c>
      <c r="E319" s="6" t="s">
        <v>99</v>
      </c>
      <c r="F319" s="6" t="s">
        <v>7</v>
      </c>
      <c r="G319" s="6" t="s">
        <v>100</v>
      </c>
      <c r="H319" s="6" t="s">
        <v>10</v>
      </c>
      <c r="I319" s="6" t="s">
        <v>1756</v>
      </c>
      <c r="J319" s="6">
        <v>3445</v>
      </c>
      <c r="K319" s="6" t="s">
        <v>1814</v>
      </c>
      <c r="L319" s="6">
        <f t="shared" si="20"/>
        <v>1</v>
      </c>
      <c r="M319" s="7">
        <v>78573760.099999994</v>
      </c>
      <c r="N319" s="7">
        <v>33274199</v>
      </c>
      <c r="O319" s="8" t="s">
        <v>103</v>
      </c>
      <c r="P319" s="6" t="s">
        <v>1815</v>
      </c>
      <c r="Q319" s="6"/>
      <c r="R319" s="6"/>
      <c r="S319" s="6"/>
      <c r="T319" s="6" t="s">
        <v>634</v>
      </c>
      <c r="U319" s="6" t="s">
        <v>635</v>
      </c>
      <c r="V319" s="6" t="s">
        <v>1760</v>
      </c>
      <c r="W319" s="7">
        <v>3</v>
      </c>
      <c r="X319" s="6" t="s">
        <v>1816</v>
      </c>
      <c r="Y319" s="13">
        <v>2226801064</v>
      </c>
      <c r="Z319" s="13">
        <v>11181922587</v>
      </c>
      <c r="AA319"/>
      <c r="AB319"/>
      <c r="AC319"/>
      <c r="AE319" s="4" t="s">
        <v>510</v>
      </c>
      <c r="AF319" s="4" t="str">
        <f t="shared" si="17"/>
        <v>5108.01.14</v>
      </c>
      <c r="AG319" s="4" t="s">
        <v>511</v>
      </c>
      <c r="AH319" s="4" t="s">
        <v>510</v>
      </c>
      <c r="AI319" s="4" t="s">
        <v>7</v>
      </c>
      <c r="AJ319" s="4" t="s">
        <v>510</v>
      </c>
      <c r="AK319" s="4" t="s">
        <v>41</v>
      </c>
      <c r="AL319" s="4" t="s">
        <v>4627</v>
      </c>
      <c r="AM319" s="4" t="s">
        <v>296</v>
      </c>
      <c r="AN319" s="4" t="s">
        <v>510</v>
      </c>
      <c r="AO319" s="13">
        <v>2588432</v>
      </c>
      <c r="AP319" s="13">
        <v>308625793</v>
      </c>
      <c r="AQ319"/>
    </row>
    <row r="320" spans="1:43" x14ac:dyDescent="0.25">
      <c r="A320" s="4" t="str">
        <f t="shared" si="18"/>
        <v>0210.01.11.2</v>
      </c>
      <c r="B320" s="4" t="str">
        <f t="shared" si="19"/>
        <v>0210.01.11</v>
      </c>
      <c r="C320" s="5" t="s">
        <v>629</v>
      </c>
      <c r="D320" s="6" t="s">
        <v>98</v>
      </c>
      <c r="E320" s="6" t="s">
        <v>99</v>
      </c>
      <c r="F320" s="6" t="s">
        <v>7</v>
      </c>
      <c r="G320" s="6" t="s">
        <v>100</v>
      </c>
      <c r="H320" s="6" t="s">
        <v>10</v>
      </c>
      <c r="I320" s="6" t="s">
        <v>1756</v>
      </c>
      <c r="J320" s="6">
        <v>3447</v>
      </c>
      <c r="K320" s="6" t="s">
        <v>1794</v>
      </c>
      <c r="L320" s="6">
        <f t="shared" si="20"/>
        <v>2</v>
      </c>
      <c r="M320" s="7">
        <v>42465495.600000001</v>
      </c>
      <c r="N320" s="7">
        <v>825</v>
      </c>
      <c r="O320" s="8" t="s">
        <v>1795</v>
      </c>
      <c r="P320" s="6" t="s">
        <v>1796</v>
      </c>
      <c r="Q320" s="6"/>
      <c r="R320" s="6"/>
      <c r="S320" s="6"/>
      <c r="T320" s="6" t="s">
        <v>634</v>
      </c>
      <c r="U320" s="6" t="s">
        <v>635</v>
      </c>
      <c r="V320" s="6" t="s">
        <v>1760</v>
      </c>
      <c r="W320" s="7">
        <v>3</v>
      </c>
      <c r="X320" s="6" t="s">
        <v>1797</v>
      </c>
      <c r="Y320" s="13">
        <v>2226801064</v>
      </c>
      <c r="Z320" s="13">
        <v>11181922587</v>
      </c>
      <c r="AA320"/>
      <c r="AB320"/>
      <c r="AC320"/>
      <c r="AE320" s="4" t="s">
        <v>510</v>
      </c>
      <c r="AF320" s="4" t="str">
        <f t="shared" si="17"/>
        <v>5108.01.15</v>
      </c>
      <c r="AG320" s="4" t="s">
        <v>511</v>
      </c>
      <c r="AH320" s="4" t="s">
        <v>510</v>
      </c>
      <c r="AI320" s="4" t="s">
        <v>7</v>
      </c>
      <c r="AJ320" s="4" t="s">
        <v>510</v>
      </c>
      <c r="AK320" s="4" t="s">
        <v>31</v>
      </c>
      <c r="AL320" s="4" t="s">
        <v>4628</v>
      </c>
      <c r="AM320" s="4" t="s">
        <v>296</v>
      </c>
      <c r="AN320" s="4" t="s">
        <v>510</v>
      </c>
      <c r="AO320" s="13">
        <v>11198874</v>
      </c>
      <c r="AP320" s="13">
        <v>308625793</v>
      </c>
      <c r="AQ320"/>
    </row>
    <row r="321" spans="1:43" x14ac:dyDescent="0.25">
      <c r="A321" s="4" t="str">
        <f t="shared" si="18"/>
        <v>0210.01.11.3</v>
      </c>
      <c r="B321" s="4" t="str">
        <f t="shared" si="19"/>
        <v>0210.01.11</v>
      </c>
      <c r="C321" s="5" t="s">
        <v>629</v>
      </c>
      <c r="D321" s="6" t="s">
        <v>98</v>
      </c>
      <c r="E321" s="6" t="s">
        <v>99</v>
      </c>
      <c r="F321" s="6" t="s">
        <v>7</v>
      </c>
      <c r="G321" s="6" t="s">
        <v>100</v>
      </c>
      <c r="H321" s="6" t="s">
        <v>10</v>
      </c>
      <c r="I321" s="6" t="s">
        <v>1756</v>
      </c>
      <c r="J321" s="6">
        <v>3455</v>
      </c>
      <c r="K321" s="6" t="s">
        <v>1807</v>
      </c>
      <c r="L321" s="6">
        <f t="shared" si="20"/>
        <v>3</v>
      </c>
      <c r="M321" s="7">
        <v>37421995.600000001</v>
      </c>
      <c r="N321" s="7">
        <v>4678</v>
      </c>
      <c r="O321" s="8" t="s">
        <v>1808</v>
      </c>
      <c r="P321" s="6" t="s">
        <v>1776</v>
      </c>
      <c r="Q321" s="6"/>
      <c r="R321" s="6"/>
      <c r="S321" s="6"/>
      <c r="T321" s="6" t="s">
        <v>634</v>
      </c>
      <c r="U321" s="6" t="s">
        <v>635</v>
      </c>
      <c r="V321" s="6" t="s">
        <v>1760</v>
      </c>
      <c r="W321" s="7">
        <v>3</v>
      </c>
      <c r="X321" s="6" t="s">
        <v>1809</v>
      </c>
      <c r="Y321" s="13">
        <v>2226801064</v>
      </c>
      <c r="Z321" s="13">
        <v>11181922587</v>
      </c>
      <c r="AA321"/>
      <c r="AB321"/>
      <c r="AC321"/>
      <c r="AE321" s="4" t="s">
        <v>510</v>
      </c>
      <c r="AF321" s="4" t="str">
        <f t="shared" si="17"/>
        <v>5108.01.98</v>
      </c>
      <c r="AG321" s="4" t="s">
        <v>511</v>
      </c>
      <c r="AH321" s="4" t="s">
        <v>510</v>
      </c>
      <c r="AI321" s="4" t="s">
        <v>7</v>
      </c>
      <c r="AJ321" s="4" t="s">
        <v>510</v>
      </c>
      <c r="AK321" s="4" t="s">
        <v>27</v>
      </c>
      <c r="AL321" s="4" t="s">
        <v>542</v>
      </c>
      <c r="AM321" s="4" t="s">
        <v>296</v>
      </c>
      <c r="AN321" s="4" t="s">
        <v>510</v>
      </c>
      <c r="AO321" s="13">
        <v>16286138930</v>
      </c>
      <c r="AP321" s="13">
        <v>308625793</v>
      </c>
      <c r="AQ321"/>
    </row>
    <row r="322" spans="1:43" x14ac:dyDescent="0.25">
      <c r="A322" s="4" t="str">
        <f t="shared" si="18"/>
        <v>0210.01.11.4</v>
      </c>
      <c r="B322" s="4" t="str">
        <f t="shared" si="19"/>
        <v>0210.01.11</v>
      </c>
      <c r="C322" s="9" t="s">
        <v>629</v>
      </c>
      <c r="D322" s="10" t="s">
        <v>98</v>
      </c>
      <c r="E322" s="10" t="s">
        <v>99</v>
      </c>
      <c r="F322" s="10" t="s">
        <v>7</v>
      </c>
      <c r="G322" s="10" t="s">
        <v>100</v>
      </c>
      <c r="H322" s="10" t="s">
        <v>10</v>
      </c>
      <c r="I322" s="10" t="s">
        <v>1756</v>
      </c>
      <c r="J322" s="10">
        <v>3466</v>
      </c>
      <c r="K322" s="10" t="s">
        <v>1790</v>
      </c>
      <c r="L322" s="6">
        <f t="shared" si="20"/>
        <v>4</v>
      </c>
      <c r="M322" s="11">
        <v>21855176.260000002</v>
      </c>
      <c r="N322" s="11">
        <v>16445</v>
      </c>
      <c r="O322" s="12" t="s">
        <v>1791</v>
      </c>
      <c r="P322" s="10" t="s">
        <v>1792</v>
      </c>
      <c r="Q322" s="10"/>
      <c r="R322" s="10"/>
      <c r="S322" s="10"/>
      <c r="T322" s="10" t="s">
        <v>634</v>
      </c>
      <c r="U322" s="10" t="s">
        <v>635</v>
      </c>
      <c r="V322" s="10" t="s">
        <v>1760</v>
      </c>
      <c r="W322" s="11">
        <v>3</v>
      </c>
      <c r="X322" s="10" t="s">
        <v>1793</v>
      </c>
      <c r="Y322" s="13">
        <v>2226801064</v>
      </c>
      <c r="Z322" s="13">
        <v>11181922587</v>
      </c>
      <c r="AA322"/>
      <c r="AB322"/>
      <c r="AC322"/>
      <c r="AE322" s="4" t="s">
        <v>510</v>
      </c>
      <c r="AF322" s="4" t="str">
        <f t="shared" si="17"/>
        <v>5108.01.99</v>
      </c>
      <c r="AG322" s="4" t="s">
        <v>511</v>
      </c>
      <c r="AH322" s="4" t="s">
        <v>510</v>
      </c>
      <c r="AI322" s="4" t="s">
        <v>7</v>
      </c>
      <c r="AJ322" s="4" t="s">
        <v>510</v>
      </c>
      <c r="AK322" s="4" t="s">
        <v>104</v>
      </c>
      <c r="AL322" s="4" t="s">
        <v>4555</v>
      </c>
      <c r="AM322" s="4" t="s">
        <v>296</v>
      </c>
      <c r="AN322" s="4" t="s">
        <v>510</v>
      </c>
      <c r="AO322" s="13">
        <v>18989116561</v>
      </c>
      <c r="AP322" s="13">
        <v>308625793</v>
      </c>
      <c r="AQ322"/>
    </row>
    <row r="323" spans="1:43" x14ac:dyDescent="0.25">
      <c r="A323" s="4" t="str">
        <f t="shared" si="18"/>
        <v>0210.01.11.5</v>
      </c>
      <c r="B323" s="4" t="str">
        <f t="shared" si="19"/>
        <v>0210.01.11</v>
      </c>
      <c r="C323" s="9" t="s">
        <v>629</v>
      </c>
      <c r="D323" s="10" t="s">
        <v>98</v>
      </c>
      <c r="E323" s="10" t="s">
        <v>99</v>
      </c>
      <c r="F323" s="10" t="s">
        <v>7</v>
      </c>
      <c r="G323" s="10" t="s">
        <v>100</v>
      </c>
      <c r="H323" s="10" t="s">
        <v>10</v>
      </c>
      <c r="I323" s="10" t="s">
        <v>1756</v>
      </c>
      <c r="J323" s="10">
        <v>3772</v>
      </c>
      <c r="K323" s="10" t="s">
        <v>1767</v>
      </c>
      <c r="L323" s="6">
        <f t="shared" si="20"/>
        <v>5</v>
      </c>
      <c r="M323" s="11">
        <v>67334656.400000006</v>
      </c>
      <c r="N323" s="11">
        <v>5060000</v>
      </c>
      <c r="O323" s="12" t="s">
        <v>1747</v>
      </c>
      <c r="P323" s="10" t="s">
        <v>1768</v>
      </c>
      <c r="Q323" s="10"/>
      <c r="R323" s="10"/>
      <c r="S323" s="10"/>
      <c r="T323" s="10" t="s">
        <v>634</v>
      </c>
      <c r="U323" s="10" t="s">
        <v>635</v>
      </c>
      <c r="V323" s="10" t="s">
        <v>1760</v>
      </c>
      <c r="W323" s="11">
        <v>3</v>
      </c>
      <c r="X323" s="10" t="s">
        <v>1769</v>
      </c>
      <c r="Y323" s="13">
        <v>2226801064</v>
      </c>
      <c r="Z323" s="13">
        <v>11181922587</v>
      </c>
      <c r="AA323"/>
      <c r="AB323"/>
      <c r="AC323"/>
      <c r="AE323" s="4" t="s">
        <v>512</v>
      </c>
      <c r="AF323" s="4" t="str">
        <f t="shared" ref="AF323:AF386" si="21">AG323&amp;"."&amp;AI323&amp;"."&amp;AK323</f>
        <v>5109.01.11</v>
      </c>
      <c r="AG323" s="4" t="s">
        <v>188</v>
      </c>
      <c r="AH323" s="4" t="s">
        <v>512</v>
      </c>
      <c r="AI323" s="4" t="s">
        <v>7</v>
      </c>
      <c r="AJ323" s="4" t="s">
        <v>512</v>
      </c>
      <c r="AK323" s="4" t="s">
        <v>10</v>
      </c>
      <c r="AL323" s="4" t="s">
        <v>4629</v>
      </c>
      <c r="AM323" s="4" t="s">
        <v>296</v>
      </c>
      <c r="AN323" s="4" t="s">
        <v>512</v>
      </c>
      <c r="AO323" s="13">
        <v>134445945</v>
      </c>
      <c r="AP323" s="13">
        <v>134445945</v>
      </c>
      <c r="AQ323"/>
    </row>
    <row r="324" spans="1:43" x14ac:dyDescent="0.25">
      <c r="A324" s="4" t="str">
        <f t="shared" ref="A324:A387" si="22">D324&amp;"."&amp;F324&amp;"."&amp;H324&amp;"."&amp;L324</f>
        <v>0210.01.11.6</v>
      </c>
      <c r="B324" s="4" t="str">
        <f t="shared" ref="B324:B387" si="23">D324&amp;"."&amp;F324&amp;"."&amp;H324</f>
        <v>0210.01.11</v>
      </c>
      <c r="C324" s="9" t="s">
        <v>629</v>
      </c>
      <c r="D324" s="10" t="s">
        <v>98</v>
      </c>
      <c r="E324" s="10" t="s">
        <v>99</v>
      </c>
      <c r="F324" s="10" t="s">
        <v>7</v>
      </c>
      <c r="G324" s="10" t="s">
        <v>100</v>
      </c>
      <c r="H324" s="10" t="s">
        <v>10</v>
      </c>
      <c r="I324" s="10" t="s">
        <v>1756</v>
      </c>
      <c r="J324" s="10">
        <v>5172</v>
      </c>
      <c r="K324" s="10" t="s">
        <v>1848</v>
      </c>
      <c r="L324" s="6">
        <f t="shared" si="20"/>
        <v>6</v>
      </c>
      <c r="M324" s="11">
        <v>5000000</v>
      </c>
      <c r="N324" s="11">
        <v>588235</v>
      </c>
      <c r="O324" s="12" t="s">
        <v>1747</v>
      </c>
      <c r="P324" s="10" t="s">
        <v>1849</v>
      </c>
      <c r="Q324" s="10"/>
      <c r="R324" s="10"/>
      <c r="S324" s="10"/>
      <c r="T324" s="10" t="s">
        <v>634</v>
      </c>
      <c r="U324" s="10" t="s">
        <v>635</v>
      </c>
      <c r="V324" s="10" t="s">
        <v>1760</v>
      </c>
      <c r="W324" s="11">
        <v>3</v>
      </c>
      <c r="X324" s="10" t="s">
        <v>1850</v>
      </c>
      <c r="Y324" s="13">
        <v>2226801064</v>
      </c>
      <c r="Z324" s="13">
        <v>11181922587</v>
      </c>
      <c r="AA324"/>
      <c r="AB324"/>
      <c r="AC324"/>
      <c r="AE324" s="4" t="s">
        <v>513</v>
      </c>
      <c r="AF324" s="4" t="str">
        <f t="shared" si="21"/>
        <v>5111.01.01</v>
      </c>
      <c r="AG324" s="4" t="s">
        <v>191</v>
      </c>
      <c r="AH324" s="4" t="s">
        <v>513</v>
      </c>
      <c r="AI324" s="4" t="s">
        <v>7</v>
      </c>
      <c r="AJ324" s="4" t="s">
        <v>513</v>
      </c>
      <c r="AK324" s="4" t="s">
        <v>7</v>
      </c>
      <c r="AL324" s="4" t="s">
        <v>595</v>
      </c>
      <c r="AM324" s="4" t="s">
        <v>296</v>
      </c>
      <c r="AN324" s="4" t="s">
        <v>513</v>
      </c>
      <c r="AO324" s="13">
        <v>49421513131</v>
      </c>
      <c r="AP324" s="13">
        <v>1061081479</v>
      </c>
      <c r="AQ324"/>
    </row>
    <row r="325" spans="1:43" x14ac:dyDescent="0.25">
      <c r="A325" s="4" t="str">
        <f t="shared" si="22"/>
        <v>0210.01.11.7</v>
      </c>
      <c r="B325" s="4" t="str">
        <f t="shared" si="23"/>
        <v>0210.01.11</v>
      </c>
      <c r="C325" s="9" t="s">
        <v>629</v>
      </c>
      <c r="D325" s="10" t="s">
        <v>98</v>
      </c>
      <c r="E325" s="10" t="s">
        <v>99</v>
      </c>
      <c r="F325" s="10" t="s">
        <v>7</v>
      </c>
      <c r="G325" s="10" t="s">
        <v>100</v>
      </c>
      <c r="H325" s="10" t="s">
        <v>10</v>
      </c>
      <c r="I325" s="10" t="s">
        <v>1756</v>
      </c>
      <c r="J325" s="10">
        <v>5173</v>
      </c>
      <c r="K325" s="10" t="s">
        <v>1757</v>
      </c>
      <c r="L325" s="6">
        <f t="shared" ref="L325:L388" si="24">IF(I325=I324,L324+1,1)</f>
        <v>7</v>
      </c>
      <c r="M325" s="11">
        <v>5000000</v>
      </c>
      <c r="N325" s="11">
        <v>1000</v>
      </c>
      <c r="O325" s="12" t="s">
        <v>1758</v>
      </c>
      <c r="P325" s="10" t="s">
        <v>1759</v>
      </c>
      <c r="Q325" s="10"/>
      <c r="R325" s="10"/>
      <c r="S325" s="10"/>
      <c r="T325" s="10" t="s">
        <v>634</v>
      </c>
      <c r="U325" s="10" t="s">
        <v>635</v>
      </c>
      <c r="V325" s="10" t="s">
        <v>1760</v>
      </c>
      <c r="W325" s="11">
        <v>3</v>
      </c>
      <c r="X325" s="10" t="s">
        <v>1758</v>
      </c>
      <c r="Y325" s="13">
        <v>2226801064</v>
      </c>
      <c r="Z325" s="13">
        <v>11181922587</v>
      </c>
      <c r="AA325"/>
      <c r="AB325"/>
      <c r="AC325"/>
      <c r="AE325" s="4" t="s">
        <v>513</v>
      </c>
      <c r="AF325" s="4" t="str">
        <f t="shared" si="21"/>
        <v>5111.01.11</v>
      </c>
      <c r="AG325" s="4" t="s">
        <v>191</v>
      </c>
      <c r="AH325" s="4" t="s">
        <v>513</v>
      </c>
      <c r="AI325" s="4" t="s">
        <v>7</v>
      </c>
      <c r="AJ325" s="4" t="s">
        <v>513</v>
      </c>
      <c r="AK325" s="4" t="s">
        <v>10</v>
      </c>
      <c r="AL325" s="4" t="s">
        <v>3037</v>
      </c>
      <c r="AM325" s="4" t="s">
        <v>296</v>
      </c>
      <c r="AN325" s="4" t="s">
        <v>513</v>
      </c>
      <c r="AO325" s="13">
        <v>74145555</v>
      </c>
      <c r="AP325" s="13">
        <v>1061081479</v>
      </c>
      <c r="AQ325"/>
    </row>
    <row r="326" spans="1:43" x14ac:dyDescent="0.25">
      <c r="A326" s="4" t="str">
        <f t="shared" si="22"/>
        <v>0210.01.12.1</v>
      </c>
      <c r="B326" s="4" t="str">
        <f t="shared" si="23"/>
        <v>0210.01.12</v>
      </c>
      <c r="C326" s="9" t="s">
        <v>629</v>
      </c>
      <c r="D326" s="10" t="s">
        <v>98</v>
      </c>
      <c r="E326" s="10" t="s">
        <v>99</v>
      </c>
      <c r="F326" s="10" t="s">
        <v>7</v>
      </c>
      <c r="G326" s="10" t="s">
        <v>100</v>
      </c>
      <c r="H326" s="10" t="s">
        <v>32</v>
      </c>
      <c r="I326" s="10" t="s">
        <v>1781</v>
      </c>
      <c r="J326" s="10">
        <v>3447</v>
      </c>
      <c r="K326" s="10" t="s">
        <v>1794</v>
      </c>
      <c r="L326" s="6">
        <f t="shared" si="24"/>
        <v>1</v>
      </c>
      <c r="M326" s="11">
        <v>16729900</v>
      </c>
      <c r="N326" s="11">
        <v>40207</v>
      </c>
      <c r="O326" s="12" t="s">
        <v>1795</v>
      </c>
      <c r="P326" s="10" t="s">
        <v>1796</v>
      </c>
      <c r="Q326" s="10"/>
      <c r="R326" s="10"/>
      <c r="S326" s="10"/>
      <c r="T326" s="10" t="s">
        <v>634</v>
      </c>
      <c r="U326" s="10" t="s">
        <v>635</v>
      </c>
      <c r="V326" s="10" t="s">
        <v>1785</v>
      </c>
      <c r="W326" s="11">
        <v>3</v>
      </c>
      <c r="X326" s="10" t="s">
        <v>1797</v>
      </c>
      <c r="Y326" s="13">
        <v>242623147</v>
      </c>
      <c r="Z326" s="13">
        <v>11181922587</v>
      </c>
      <c r="AA326"/>
      <c r="AB326"/>
      <c r="AC326"/>
      <c r="AE326" s="4" t="s">
        <v>513</v>
      </c>
      <c r="AF326" s="4" t="str">
        <f t="shared" si="21"/>
        <v>5111.01.12</v>
      </c>
      <c r="AG326" s="4" t="s">
        <v>191</v>
      </c>
      <c r="AH326" s="4" t="s">
        <v>513</v>
      </c>
      <c r="AI326" s="4" t="s">
        <v>7</v>
      </c>
      <c r="AJ326" s="4" t="s">
        <v>513</v>
      </c>
      <c r="AK326" s="4" t="s">
        <v>32</v>
      </c>
      <c r="AL326" s="4" t="s">
        <v>3031</v>
      </c>
      <c r="AM326" s="4" t="s">
        <v>296</v>
      </c>
      <c r="AN326" s="4" t="s">
        <v>513</v>
      </c>
      <c r="AO326" s="13">
        <v>33111131</v>
      </c>
      <c r="AP326" s="13">
        <v>1061081479</v>
      </c>
      <c r="AQ326"/>
    </row>
    <row r="327" spans="1:43" x14ac:dyDescent="0.25">
      <c r="A327" s="4" t="str">
        <f t="shared" si="22"/>
        <v>0210.01.12.2</v>
      </c>
      <c r="B327" s="4" t="str">
        <f t="shared" si="23"/>
        <v>0210.01.12</v>
      </c>
      <c r="C327" s="9" t="s">
        <v>629</v>
      </c>
      <c r="D327" s="10" t="s">
        <v>98</v>
      </c>
      <c r="E327" s="10" t="s">
        <v>99</v>
      </c>
      <c r="F327" s="10" t="s">
        <v>7</v>
      </c>
      <c r="G327" s="10" t="s">
        <v>100</v>
      </c>
      <c r="H327" s="10" t="s">
        <v>32</v>
      </c>
      <c r="I327" s="10" t="s">
        <v>1781</v>
      </c>
      <c r="J327" s="10">
        <v>3455</v>
      </c>
      <c r="K327" s="10" t="s">
        <v>1807</v>
      </c>
      <c r="L327" s="6">
        <f t="shared" si="24"/>
        <v>2</v>
      </c>
      <c r="M327" s="11">
        <v>35000000</v>
      </c>
      <c r="N327" s="11">
        <v>9758</v>
      </c>
      <c r="O327" s="12" t="s">
        <v>1808</v>
      </c>
      <c r="P327" s="10" t="s">
        <v>1776</v>
      </c>
      <c r="Q327" s="10"/>
      <c r="R327" s="10"/>
      <c r="S327" s="10"/>
      <c r="T327" s="10" t="s">
        <v>634</v>
      </c>
      <c r="U327" s="10" t="s">
        <v>635</v>
      </c>
      <c r="V327" s="10" t="s">
        <v>1785</v>
      </c>
      <c r="W327" s="11">
        <v>3</v>
      </c>
      <c r="X327" s="10" t="s">
        <v>1809</v>
      </c>
      <c r="Y327" s="13">
        <v>242623147</v>
      </c>
      <c r="Z327" s="13">
        <v>11181922587</v>
      </c>
      <c r="AA327"/>
      <c r="AB327"/>
      <c r="AC327"/>
      <c r="AE327" s="4" t="s">
        <v>514</v>
      </c>
      <c r="AF327" s="4" t="str">
        <f t="shared" si="21"/>
        <v>5112.01.11</v>
      </c>
      <c r="AG327" s="4" t="s">
        <v>515</v>
      </c>
      <c r="AH327" s="4" t="s">
        <v>514</v>
      </c>
      <c r="AI327" s="4" t="s">
        <v>7</v>
      </c>
      <c r="AJ327" s="4" t="s">
        <v>514</v>
      </c>
      <c r="AK327" s="4" t="s">
        <v>10</v>
      </c>
      <c r="AL327" s="4" t="s">
        <v>3065</v>
      </c>
      <c r="AM327" s="4" t="s">
        <v>296</v>
      </c>
      <c r="AN327" s="4" t="s">
        <v>514</v>
      </c>
      <c r="AO327" s="13">
        <v>55557401</v>
      </c>
      <c r="AP327" s="13">
        <v>55557401</v>
      </c>
      <c r="AQ327"/>
    </row>
    <row r="328" spans="1:43" x14ac:dyDescent="0.25">
      <c r="A328" s="4" t="str">
        <f t="shared" si="22"/>
        <v>0210.01.12.3</v>
      </c>
      <c r="B328" s="4" t="str">
        <f t="shared" si="23"/>
        <v>0210.01.12</v>
      </c>
      <c r="C328" s="5" t="s">
        <v>629</v>
      </c>
      <c r="D328" s="6" t="s">
        <v>98</v>
      </c>
      <c r="E328" s="6" t="s">
        <v>99</v>
      </c>
      <c r="F328" s="6" t="s">
        <v>7</v>
      </c>
      <c r="G328" s="6" t="s">
        <v>100</v>
      </c>
      <c r="H328" s="6" t="s">
        <v>32</v>
      </c>
      <c r="I328" s="6" t="s">
        <v>1781</v>
      </c>
      <c r="J328" s="6">
        <v>3457</v>
      </c>
      <c r="K328" s="6" t="s">
        <v>1828</v>
      </c>
      <c r="L328" s="6">
        <f t="shared" si="24"/>
        <v>3</v>
      </c>
      <c r="M328" s="7">
        <v>7150000</v>
      </c>
      <c r="N328" s="7">
        <v>44000</v>
      </c>
      <c r="O328" s="8" t="s">
        <v>1829</v>
      </c>
      <c r="P328" s="6" t="s">
        <v>1830</v>
      </c>
      <c r="Q328" s="6"/>
      <c r="R328" s="6"/>
      <c r="S328" s="6"/>
      <c r="T328" s="6" t="s">
        <v>634</v>
      </c>
      <c r="U328" s="6" t="s">
        <v>635</v>
      </c>
      <c r="V328" s="6" t="s">
        <v>1785</v>
      </c>
      <c r="W328" s="7">
        <v>3</v>
      </c>
      <c r="X328" s="6" t="s">
        <v>1831</v>
      </c>
      <c r="Y328" s="13">
        <v>242623147</v>
      </c>
      <c r="Z328" s="13">
        <v>11181922587</v>
      </c>
      <c r="AA328"/>
      <c r="AB328"/>
      <c r="AC328"/>
      <c r="AE328" s="4" t="s">
        <v>516</v>
      </c>
      <c r="AF328" s="4" t="str">
        <f t="shared" si="21"/>
        <v>5114.01.11</v>
      </c>
      <c r="AG328" s="4" t="s">
        <v>517</v>
      </c>
      <c r="AH328" s="4" t="s">
        <v>518</v>
      </c>
      <c r="AI328" s="4" t="s">
        <v>7</v>
      </c>
      <c r="AJ328" s="4" t="s">
        <v>516</v>
      </c>
      <c r="AK328" s="4" t="s">
        <v>10</v>
      </c>
      <c r="AL328" s="4" t="s">
        <v>4630</v>
      </c>
      <c r="AM328" s="4" t="s">
        <v>296</v>
      </c>
      <c r="AN328" s="4" t="s">
        <v>516</v>
      </c>
      <c r="AO328" s="13">
        <v>14832507</v>
      </c>
      <c r="AP328" s="13">
        <v>14832507</v>
      </c>
      <c r="AQ328"/>
    </row>
    <row r="329" spans="1:43" x14ac:dyDescent="0.25">
      <c r="A329" s="4" t="str">
        <f t="shared" si="22"/>
        <v>0210.01.12.4</v>
      </c>
      <c r="B329" s="4" t="str">
        <f t="shared" si="23"/>
        <v>0210.01.12</v>
      </c>
      <c r="C329" s="9" t="s">
        <v>629</v>
      </c>
      <c r="D329" s="10" t="s">
        <v>98</v>
      </c>
      <c r="E329" s="10" t="s">
        <v>99</v>
      </c>
      <c r="F329" s="10" t="s">
        <v>7</v>
      </c>
      <c r="G329" s="10" t="s">
        <v>100</v>
      </c>
      <c r="H329" s="10" t="s">
        <v>32</v>
      </c>
      <c r="I329" s="10" t="s">
        <v>1781</v>
      </c>
      <c r="J329" s="10">
        <v>3459</v>
      </c>
      <c r="K329" s="10" t="s">
        <v>1832</v>
      </c>
      <c r="L329" s="6">
        <f t="shared" si="24"/>
        <v>4</v>
      </c>
      <c r="M329" s="11">
        <v>11000000</v>
      </c>
      <c r="N329" s="11">
        <v>20</v>
      </c>
      <c r="O329" s="12" t="s">
        <v>1833</v>
      </c>
      <c r="P329" s="10" t="s">
        <v>1834</v>
      </c>
      <c r="Q329" s="10"/>
      <c r="R329" s="10"/>
      <c r="S329" s="10"/>
      <c r="T329" s="10" t="s">
        <v>634</v>
      </c>
      <c r="U329" s="10" t="s">
        <v>635</v>
      </c>
      <c r="V329" s="10" t="s">
        <v>1785</v>
      </c>
      <c r="W329" s="11">
        <v>3</v>
      </c>
      <c r="X329" s="10" t="s">
        <v>1835</v>
      </c>
      <c r="Y329" s="13">
        <v>242623147</v>
      </c>
      <c r="Z329" s="13">
        <v>11181922587</v>
      </c>
      <c r="AA329"/>
      <c r="AB329"/>
      <c r="AC329"/>
      <c r="AE329" s="4" t="s">
        <v>519</v>
      </c>
      <c r="AF329" s="4" t="str">
        <f t="shared" si="21"/>
        <v>5118.01.01</v>
      </c>
      <c r="AG329" s="4" t="s">
        <v>520</v>
      </c>
      <c r="AH329" s="4" t="s">
        <v>521</v>
      </c>
      <c r="AI329" s="4" t="s">
        <v>7</v>
      </c>
      <c r="AJ329" s="4" t="s">
        <v>519</v>
      </c>
      <c r="AK329" s="4" t="s">
        <v>7</v>
      </c>
      <c r="AL329" s="4" t="s">
        <v>595</v>
      </c>
      <c r="AM329" s="4" t="s">
        <v>296</v>
      </c>
      <c r="AN329" s="4" t="s">
        <v>519</v>
      </c>
      <c r="AO329" s="13">
        <v>49421513131</v>
      </c>
      <c r="AP329" s="13">
        <v>4862692970</v>
      </c>
      <c r="AQ329"/>
    </row>
    <row r="330" spans="1:43" x14ac:dyDescent="0.25">
      <c r="A330" s="4" t="str">
        <f t="shared" si="22"/>
        <v>0210.01.12.5</v>
      </c>
      <c r="B330" s="4" t="str">
        <f t="shared" si="23"/>
        <v>0210.01.12</v>
      </c>
      <c r="C330" s="5" t="s">
        <v>629</v>
      </c>
      <c r="D330" s="6" t="s">
        <v>98</v>
      </c>
      <c r="E330" s="6" t="s">
        <v>99</v>
      </c>
      <c r="F330" s="6" t="s">
        <v>7</v>
      </c>
      <c r="G330" s="6" t="s">
        <v>100</v>
      </c>
      <c r="H330" s="6" t="s">
        <v>32</v>
      </c>
      <c r="I330" s="6" t="s">
        <v>1781</v>
      </c>
      <c r="J330" s="6">
        <v>5123</v>
      </c>
      <c r="K330" s="6" t="s">
        <v>1787</v>
      </c>
      <c r="L330" s="6">
        <f t="shared" si="24"/>
        <v>5</v>
      </c>
      <c r="M330" s="7">
        <v>300000</v>
      </c>
      <c r="N330" s="7">
        <v>3</v>
      </c>
      <c r="O330" s="8" t="s">
        <v>1788</v>
      </c>
      <c r="P330" s="6" t="s">
        <v>1784</v>
      </c>
      <c r="Q330" s="6"/>
      <c r="R330" s="6"/>
      <c r="S330" s="6"/>
      <c r="T330" s="6" t="s">
        <v>634</v>
      </c>
      <c r="U330" s="6" t="s">
        <v>635</v>
      </c>
      <c r="V330" s="6" t="s">
        <v>1785</v>
      </c>
      <c r="W330" s="7">
        <v>3</v>
      </c>
      <c r="X330" s="6" t="s">
        <v>1789</v>
      </c>
      <c r="Y330" s="13">
        <v>242623147</v>
      </c>
      <c r="Z330" s="13">
        <v>11181922587</v>
      </c>
      <c r="AA330"/>
      <c r="AB330"/>
      <c r="AC330"/>
      <c r="AE330" s="4" t="s">
        <v>519</v>
      </c>
      <c r="AF330" s="4" t="str">
        <f t="shared" si="21"/>
        <v>5118.01.11</v>
      </c>
      <c r="AG330" s="4" t="s">
        <v>520</v>
      </c>
      <c r="AH330" s="4" t="s">
        <v>521</v>
      </c>
      <c r="AI330" s="4" t="s">
        <v>7</v>
      </c>
      <c r="AJ330" s="4" t="s">
        <v>519</v>
      </c>
      <c r="AK330" s="4" t="s">
        <v>10</v>
      </c>
      <c r="AL330" s="4" t="s">
        <v>4631</v>
      </c>
      <c r="AM330" s="4" t="s">
        <v>296</v>
      </c>
      <c r="AN330" s="4" t="s">
        <v>519</v>
      </c>
      <c r="AO330" s="13">
        <v>491000000</v>
      </c>
      <c r="AP330" s="13">
        <v>4862692970</v>
      </c>
      <c r="AQ330"/>
    </row>
    <row r="331" spans="1:43" x14ac:dyDescent="0.25">
      <c r="A331" s="4" t="str">
        <f t="shared" si="22"/>
        <v>0210.01.12.6</v>
      </c>
      <c r="B331" s="4" t="str">
        <f t="shared" si="23"/>
        <v>0210.01.12</v>
      </c>
      <c r="C331" s="9" t="s">
        <v>629</v>
      </c>
      <c r="D331" s="10" t="s">
        <v>98</v>
      </c>
      <c r="E331" s="10" t="s">
        <v>99</v>
      </c>
      <c r="F331" s="10" t="s">
        <v>7</v>
      </c>
      <c r="G331" s="10" t="s">
        <v>100</v>
      </c>
      <c r="H331" s="10" t="s">
        <v>32</v>
      </c>
      <c r="I331" s="10" t="s">
        <v>1781</v>
      </c>
      <c r="J331" s="10">
        <v>5124</v>
      </c>
      <c r="K331" s="10" t="s">
        <v>1782</v>
      </c>
      <c r="L331" s="6">
        <f t="shared" si="24"/>
        <v>6</v>
      </c>
      <c r="M331" s="11">
        <v>325000</v>
      </c>
      <c r="N331" s="11">
        <v>40000</v>
      </c>
      <c r="O331" s="12" t="s">
        <v>1783</v>
      </c>
      <c r="P331" s="10" t="s">
        <v>1784</v>
      </c>
      <c r="Q331" s="10"/>
      <c r="R331" s="10"/>
      <c r="S331" s="10"/>
      <c r="T331" s="10" t="s">
        <v>634</v>
      </c>
      <c r="U331" s="10" t="s">
        <v>635</v>
      </c>
      <c r="V331" s="10" t="s">
        <v>1785</v>
      </c>
      <c r="W331" s="11">
        <v>3</v>
      </c>
      <c r="X331" s="10" t="s">
        <v>1786</v>
      </c>
      <c r="Y331" s="13">
        <v>242623147</v>
      </c>
      <c r="Z331" s="13">
        <v>11181922587</v>
      </c>
      <c r="AA331"/>
      <c r="AB331"/>
      <c r="AC331"/>
      <c r="AE331" s="4" t="s">
        <v>519</v>
      </c>
      <c r="AF331" s="4" t="str">
        <f t="shared" si="21"/>
        <v>5118.01.12</v>
      </c>
      <c r="AG331" s="4" t="s">
        <v>520</v>
      </c>
      <c r="AH331" s="4" t="s">
        <v>521</v>
      </c>
      <c r="AI331" s="4" t="s">
        <v>7</v>
      </c>
      <c r="AJ331" s="4" t="s">
        <v>519</v>
      </c>
      <c r="AK331" s="4" t="s">
        <v>32</v>
      </c>
      <c r="AL331" s="4" t="s">
        <v>3111</v>
      </c>
      <c r="AM331" s="4" t="s">
        <v>296</v>
      </c>
      <c r="AN331" s="4" t="s">
        <v>519</v>
      </c>
      <c r="AO331" s="13">
        <v>3131603982</v>
      </c>
      <c r="AP331" s="13">
        <v>4862692970</v>
      </c>
      <c r="AQ331"/>
    </row>
    <row r="332" spans="1:43" x14ac:dyDescent="0.25">
      <c r="A332" s="4" t="str">
        <f t="shared" si="22"/>
        <v>0210.01.15.1</v>
      </c>
      <c r="B332" s="4" t="str">
        <f t="shared" si="23"/>
        <v>0210.01.15</v>
      </c>
      <c r="C332" s="9" t="s">
        <v>629</v>
      </c>
      <c r="D332" s="10" t="s">
        <v>98</v>
      </c>
      <c r="E332" s="10" t="s">
        <v>99</v>
      </c>
      <c r="F332" s="10" t="s">
        <v>7</v>
      </c>
      <c r="G332" s="10" t="s">
        <v>100</v>
      </c>
      <c r="H332" s="10" t="s">
        <v>31</v>
      </c>
      <c r="I332" s="10" t="s">
        <v>1761</v>
      </c>
      <c r="J332" s="10">
        <v>3775</v>
      </c>
      <c r="K332" s="10" t="s">
        <v>1840</v>
      </c>
      <c r="L332" s="6">
        <f t="shared" si="24"/>
        <v>1</v>
      </c>
      <c r="M332" s="11">
        <v>200000</v>
      </c>
      <c r="N332" s="11">
        <v>500</v>
      </c>
      <c r="O332" s="12" t="s">
        <v>1841</v>
      </c>
      <c r="P332" s="10" t="s">
        <v>1842</v>
      </c>
      <c r="Q332" s="10"/>
      <c r="R332" s="10"/>
      <c r="S332" s="10"/>
      <c r="T332" s="10" t="s">
        <v>634</v>
      </c>
      <c r="U332" s="10" t="s">
        <v>635</v>
      </c>
      <c r="V332" s="10" t="s">
        <v>1765</v>
      </c>
      <c r="W332" s="11">
        <v>3</v>
      </c>
      <c r="X332" s="10" t="s">
        <v>1843</v>
      </c>
      <c r="Y332" s="13">
        <v>2200000</v>
      </c>
      <c r="Z332" s="13">
        <v>11181922587</v>
      </c>
      <c r="AA332"/>
      <c r="AB332"/>
      <c r="AC332"/>
      <c r="AE332" s="4" t="s">
        <v>519</v>
      </c>
      <c r="AF332" s="4" t="str">
        <f t="shared" si="21"/>
        <v>5118.01.13</v>
      </c>
      <c r="AG332" s="4" t="s">
        <v>520</v>
      </c>
      <c r="AH332" s="4" t="s">
        <v>521</v>
      </c>
      <c r="AI332" s="4" t="s">
        <v>7</v>
      </c>
      <c r="AJ332" s="4" t="s">
        <v>519</v>
      </c>
      <c r="AK332" s="4" t="s">
        <v>40</v>
      </c>
      <c r="AL332" s="4" t="s">
        <v>4632</v>
      </c>
      <c r="AM332" s="4" t="s">
        <v>296</v>
      </c>
      <c r="AN332" s="4" t="s">
        <v>519</v>
      </c>
      <c r="AO332" s="13">
        <v>120337301</v>
      </c>
      <c r="AP332" s="13">
        <v>4862692970</v>
      </c>
      <c r="AQ332"/>
    </row>
    <row r="333" spans="1:43" x14ac:dyDescent="0.25">
      <c r="A333" s="4" t="str">
        <f t="shared" si="22"/>
        <v>0210.01.15.2</v>
      </c>
      <c r="B333" s="4" t="str">
        <f t="shared" si="23"/>
        <v>0210.01.15</v>
      </c>
      <c r="C333" s="5" t="s">
        <v>629</v>
      </c>
      <c r="D333" s="6" t="s">
        <v>98</v>
      </c>
      <c r="E333" s="6" t="s">
        <v>99</v>
      </c>
      <c r="F333" s="6" t="s">
        <v>7</v>
      </c>
      <c r="G333" s="6" t="s">
        <v>100</v>
      </c>
      <c r="H333" s="6" t="s">
        <v>31</v>
      </c>
      <c r="I333" s="6" t="s">
        <v>1761</v>
      </c>
      <c r="J333" s="6">
        <v>3776</v>
      </c>
      <c r="K333" s="6" t="s">
        <v>1770</v>
      </c>
      <c r="L333" s="6">
        <f t="shared" si="24"/>
        <v>2</v>
      </c>
      <c r="M333" s="7">
        <v>200000</v>
      </c>
      <c r="N333" s="7">
        <v>25</v>
      </c>
      <c r="O333" s="8" t="s">
        <v>1771</v>
      </c>
      <c r="P333" s="6" t="s">
        <v>1772</v>
      </c>
      <c r="Q333" s="6"/>
      <c r="R333" s="6"/>
      <c r="S333" s="6"/>
      <c r="T333" s="6" t="s">
        <v>634</v>
      </c>
      <c r="U333" s="6" t="s">
        <v>635</v>
      </c>
      <c r="V333" s="6" t="s">
        <v>1765</v>
      </c>
      <c r="W333" s="7">
        <v>3</v>
      </c>
      <c r="X333" s="6" t="s">
        <v>1773</v>
      </c>
      <c r="Y333" s="13">
        <v>2200000</v>
      </c>
      <c r="Z333" s="13">
        <v>11181922587</v>
      </c>
      <c r="AA333"/>
      <c r="AB333"/>
      <c r="AC333"/>
      <c r="AE333" s="4" t="s">
        <v>522</v>
      </c>
      <c r="AF333" s="4" t="str">
        <f t="shared" si="21"/>
        <v>5119.01.11</v>
      </c>
      <c r="AG333" s="4" t="s">
        <v>194</v>
      </c>
      <c r="AH333" s="4" t="s">
        <v>523</v>
      </c>
      <c r="AI333" s="4" t="s">
        <v>7</v>
      </c>
      <c r="AJ333" s="4" t="s">
        <v>522</v>
      </c>
      <c r="AK333" s="4" t="s">
        <v>10</v>
      </c>
      <c r="AL333" s="4" t="s">
        <v>3124</v>
      </c>
      <c r="AM333" s="4" t="s">
        <v>296</v>
      </c>
      <c r="AN333" s="4" t="s">
        <v>522</v>
      </c>
      <c r="AO333" s="13">
        <v>81870377</v>
      </c>
      <c r="AP333" s="13">
        <v>104170377</v>
      </c>
      <c r="AQ333"/>
    </row>
    <row r="334" spans="1:43" x14ac:dyDescent="0.25">
      <c r="A334" s="4" t="str">
        <f t="shared" si="22"/>
        <v>0210.01.15.3</v>
      </c>
      <c r="B334" s="4" t="str">
        <f t="shared" si="23"/>
        <v>0210.01.15</v>
      </c>
      <c r="C334" s="5" t="s">
        <v>629</v>
      </c>
      <c r="D334" s="6" t="s">
        <v>98</v>
      </c>
      <c r="E334" s="6" t="s">
        <v>99</v>
      </c>
      <c r="F334" s="6" t="s">
        <v>7</v>
      </c>
      <c r="G334" s="6" t="s">
        <v>100</v>
      </c>
      <c r="H334" s="6" t="s">
        <v>31</v>
      </c>
      <c r="I334" s="6" t="s">
        <v>1761</v>
      </c>
      <c r="J334" s="6">
        <v>3777</v>
      </c>
      <c r="K334" s="6" t="s">
        <v>1836</v>
      </c>
      <c r="L334" s="6">
        <f t="shared" si="24"/>
        <v>3</v>
      </c>
      <c r="M334" s="7">
        <v>100000</v>
      </c>
      <c r="N334" s="7">
        <v>165</v>
      </c>
      <c r="O334" s="8" t="s">
        <v>1837</v>
      </c>
      <c r="P334" s="6" t="s">
        <v>1838</v>
      </c>
      <c r="Q334" s="6"/>
      <c r="R334" s="6"/>
      <c r="S334" s="6"/>
      <c r="T334" s="6" t="s">
        <v>634</v>
      </c>
      <c r="U334" s="6" t="s">
        <v>635</v>
      </c>
      <c r="V334" s="6" t="s">
        <v>1765</v>
      </c>
      <c r="W334" s="7">
        <v>3</v>
      </c>
      <c r="X334" s="6" t="s">
        <v>1839</v>
      </c>
      <c r="Y334" s="13">
        <v>2200000</v>
      </c>
      <c r="Z334" s="13">
        <v>11181922587</v>
      </c>
      <c r="AA334"/>
      <c r="AB334"/>
      <c r="AC334"/>
      <c r="AE334" s="4" t="s">
        <v>522</v>
      </c>
      <c r="AF334" s="4" t="str">
        <f t="shared" si="21"/>
        <v>5119.01.98</v>
      </c>
      <c r="AG334" s="4" t="s">
        <v>194</v>
      </c>
      <c r="AH334" s="4" t="s">
        <v>523</v>
      </c>
      <c r="AI334" s="4" t="s">
        <v>7</v>
      </c>
      <c r="AJ334" s="4" t="s">
        <v>522</v>
      </c>
      <c r="AK334" s="4" t="s">
        <v>27</v>
      </c>
      <c r="AL334" s="4" t="s">
        <v>542</v>
      </c>
      <c r="AM334" s="4" t="s">
        <v>296</v>
      </c>
      <c r="AN334" s="4" t="s">
        <v>522</v>
      </c>
      <c r="AO334" s="13">
        <v>16286138930</v>
      </c>
      <c r="AP334" s="13">
        <v>104170377</v>
      </c>
      <c r="AQ334"/>
    </row>
    <row r="335" spans="1:43" x14ac:dyDescent="0.25">
      <c r="A335" s="4" t="str">
        <f t="shared" si="22"/>
        <v>0210.01.15.4</v>
      </c>
      <c r="B335" s="4" t="str">
        <f t="shared" si="23"/>
        <v>0210.01.15</v>
      </c>
      <c r="C335" s="5" t="s">
        <v>629</v>
      </c>
      <c r="D335" s="6" t="s">
        <v>98</v>
      </c>
      <c r="E335" s="6" t="s">
        <v>99</v>
      </c>
      <c r="F335" s="6" t="s">
        <v>7</v>
      </c>
      <c r="G335" s="6" t="s">
        <v>100</v>
      </c>
      <c r="H335" s="6" t="s">
        <v>31</v>
      </c>
      <c r="I335" s="6" t="s">
        <v>1761</v>
      </c>
      <c r="J335" s="6">
        <v>4956</v>
      </c>
      <c r="K335" s="6" t="s">
        <v>1778</v>
      </c>
      <c r="L335" s="6">
        <f t="shared" si="24"/>
        <v>4</v>
      </c>
      <c r="M335" s="7">
        <v>1500000</v>
      </c>
      <c r="N335" s="7">
        <v>20</v>
      </c>
      <c r="O335" s="8" t="s">
        <v>1779</v>
      </c>
      <c r="P335" s="6" t="s">
        <v>1764</v>
      </c>
      <c r="Q335" s="6"/>
      <c r="R335" s="6"/>
      <c r="S335" s="6"/>
      <c r="T335" s="6" t="s">
        <v>634</v>
      </c>
      <c r="U335" s="6" t="s">
        <v>635</v>
      </c>
      <c r="V335" s="6" t="s">
        <v>1765</v>
      </c>
      <c r="W335" s="7">
        <v>3</v>
      </c>
      <c r="X335" s="6" t="s">
        <v>1780</v>
      </c>
      <c r="Y335" s="13">
        <v>2200000</v>
      </c>
      <c r="Z335" s="13">
        <v>11181922587</v>
      </c>
      <c r="AA335"/>
      <c r="AB335"/>
      <c r="AC335"/>
      <c r="AE335" s="4" t="s">
        <v>524</v>
      </c>
      <c r="AF335" s="4" t="str">
        <f t="shared" si="21"/>
        <v>5120.01.11</v>
      </c>
      <c r="AG335" s="4" t="s">
        <v>203</v>
      </c>
      <c r="AH335" s="4" t="s">
        <v>525</v>
      </c>
      <c r="AI335" s="4" t="s">
        <v>7</v>
      </c>
      <c r="AJ335" s="4" t="s">
        <v>524</v>
      </c>
      <c r="AK335" s="4" t="s">
        <v>10</v>
      </c>
      <c r="AL335" s="4" t="s">
        <v>3135</v>
      </c>
      <c r="AM335" s="4" t="s">
        <v>296</v>
      </c>
      <c r="AN335" s="4" t="s">
        <v>524</v>
      </c>
      <c r="AO335" s="13">
        <v>113956999</v>
      </c>
      <c r="AP335" s="13">
        <v>114496744</v>
      </c>
      <c r="AQ335"/>
    </row>
    <row r="336" spans="1:43" x14ac:dyDescent="0.25">
      <c r="A336" s="4" t="str">
        <f t="shared" si="22"/>
        <v>0210.01.15.5</v>
      </c>
      <c r="B336" s="4" t="str">
        <f t="shared" si="23"/>
        <v>0210.01.15</v>
      </c>
      <c r="C336" s="5" t="s">
        <v>629</v>
      </c>
      <c r="D336" s="6" t="s">
        <v>98</v>
      </c>
      <c r="E336" s="6" t="s">
        <v>99</v>
      </c>
      <c r="F336" s="6" t="s">
        <v>7</v>
      </c>
      <c r="G336" s="6" t="s">
        <v>100</v>
      </c>
      <c r="H336" s="6" t="s">
        <v>31</v>
      </c>
      <c r="I336" s="6" t="s">
        <v>1761</v>
      </c>
      <c r="J336" s="6">
        <v>4958</v>
      </c>
      <c r="K336" s="6" t="s">
        <v>1762</v>
      </c>
      <c r="L336" s="6">
        <f t="shared" si="24"/>
        <v>5</v>
      </c>
      <c r="M336" s="7">
        <v>200000</v>
      </c>
      <c r="N336" s="7">
        <v>450</v>
      </c>
      <c r="O336" s="8" t="s">
        <v>1763</v>
      </c>
      <c r="P336" s="6" t="s">
        <v>1764</v>
      </c>
      <c r="Q336" s="6"/>
      <c r="R336" s="6"/>
      <c r="S336" s="6"/>
      <c r="T336" s="6" t="s">
        <v>634</v>
      </c>
      <c r="U336" s="6" t="s">
        <v>635</v>
      </c>
      <c r="V336" s="6" t="s">
        <v>1765</v>
      </c>
      <c r="W336" s="7">
        <v>3</v>
      </c>
      <c r="X336" s="6" t="s">
        <v>1766</v>
      </c>
      <c r="Y336" s="13">
        <v>2200000</v>
      </c>
      <c r="Z336" s="13">
        <v>11181922587</v>
      </c>
      <c r="AA336"/>
      <c r="AB336"/>
      <c r="AC336"/>
      <c r="AE336" s="4" t="s">
        <v>524</v>
      </c>
      <c r="AF336" s="4" t="str">
        <f t="shared" si="21"/>
        <v>5120.01.98</v>
      </c>
      <c r="AG336" s="4" t="s">
        <v>203</v>
      </c>
      <c r="AH336" s="4" t="s">
        <v>525</v>
      </c>
      <c r="AI336" s="4" t="s">
        <v>7</v>
      </c>
      <c r="AJ336" s="4" t="s">
        <v>524</v>
      </c>
      <c r="AK336" s="4" t="s">
        <v>27</v>
      </c>
      <c r="AL336" s="4" t="s">
        <v>542</v>
      </c>
      <c r="AM336" s="4" t="s">
        <v>296</v>
      </c>
      <c r="AN336" s="4" t="s">
        <v>524</v>
      </c>
      <c r="AO336" s="13">
        <v>16286138930</v>
      </c>
      <c r="AP336" s="13">
        <v>114496744</v>
      </c>
      <c r="AQ336"/>
    </row>
    <row r="337" spans="1:43" x14ac:dyDescent="0.25">
      <c r="A337" s="4" t="str">
        <f t="shared" si="22"/>
        <v>0210.01.16.1</v>
      </c>
      <c r="B337" s="4" t="str">
        <f t="shared" si="23"/>
        <v>0210.01.16</v>
      </c>
      <c r="C337" s="5" t="s">
        <v>629</v>
      </c>
      <c r="D337" s="6" t="s">
        <v>98</v>
      </c>
      <c r="E337" s="6" t="s">
        <v>99</v>
      </c>
      <c r="F337" s="6" t="s">
        <v>7</v>
      </c>
      <c r="G337" s="6" t="s">
        <v>100</v>
      </c>
      <c r="H337" s="6" t="s">
        <v>24</v>
      </c>
      <c r="I337" s="6" t="s">
        <v>1745</v>
      </c>
      <c r="J337" s="6">
        <v>3447</v>
      </c>
      <c r="K337" s="6" t="s">
        <v>1794</v>
      </c>
      <c r="L337" s="6">
        <f t="shared" si="24"/>
        <v>1</v>
      </c>
      <c r="M337" s="7">
        <v>590200</v>
      </c>
      <c r="N337" s="7">
        <v>2761</v>
      </c>
      <c r="O337" s="8" t="s">
        <v>1795</v>
      </c>
      <c r="P337" s="6" t="s">
        <v>1796</v>
      </c>
      <c r="Q337" s="6"/>
      <c r="R337" s="6"/>
      <c r="S337" s="6"/>
      <c r="T337" s="6" t="s">
        <v>634</v>
      </c>
      <c r="U337" s="6" t="s">
        <v>635</v>
      </c>
      <c r="V337" s="6" t="s">
        <v>1749</v>
      </c>
      <c r="W337" s="7">
        <v>3</v>
      </c>
      <c r="X337" s="6" t="s">
        <v>1797</v>
      </c>
      <c r="Y337" s="13">
        <v>27419976</v>
      </c>
      <c r="Z337" s="13">
        <v>11181922587</v>
      </c>
      <c r="AA337"/>
      <c r="AB337"/>
      <c r="AC337"/>
      <c r="AE337" s="4" t="s">
        <v>526</v>
      </c>
      <c r="AF337" s="4" t="str">
        <f t="shared" si="21"/>
        <v>5121.01.11</v>
      </c>
      <c r="AG337" s="4" t="s">
        <v>527</v>
      </c>
      <c r="AH337" s="4" t="s">
        <v>526</v>
      </c>
      <c r="AI337" s="4" t="s">
        <v>7</v>
      </c>
      <c r="AJ337" s="4" t="s">
        <v>526</v>
      </c>
      <c r="AK337" s="4" t="s">
        <v>10</v>
      </c>
      <c r="AL337" s="4" t="s">
        <v>4633</v>
      </c>
      <c r="AM337" s="4" t="s">
        <v>296</v>
      </c>
      <c r="AN337" s="4" t="s">
        <v>526</v>
      </c>
      <c r="AO337" s="13">
        <v>562280000</v>
      </c>
      <c r="AP337" s="13">
        <v>854312374</v>
      </c>
      <c r="AQ337"/>
    </row>
    <row r="338" spans="1:43" x14ac:dyDescent="0.25">
      <c r="A338" s="4" t="str">
        <f t="shared" si="22"/>
        <v>0210.01.16.2</v>
      </c>
      <c r="B338" s="4" t="str">
        <f t="shared" si="23"/>
        <v>0210.01.16</v>
      </c>
      <c r="C338" s="9" t="s">
        <v>629</v>
      </c>
      <c r="D338" s="10" t="s">
        <v>98</v>
      </c>
      <c r="E338" s="10" t="s">
        <v>99</v>
      </c>
      <c r="F338" s="10" t="s">
        <v>7</v>
      </c>
      <c r="G338" s="10" t="s">
        <v>100</v>
      </c>
      <c r="H338" s="10" t="s">
        <v>24</v>
      </c>
      <c r="I338" s="10" t="s">
        <v>1745</v>
      </c>
      <c r="J338" s="10">
        <v>3778</v>
      </c>
      <c r="K338" s="10" t="s">
        <v>1746</v>
      </c>
      <c r="L338" s="6">
        <f t="shared" si="24"/>
        <v>2</v>
      </c>
      <c r="M338" s="11">
        <v>9282926</v>
      </c>
      <c r="N338" s="11">
        <v>1895000</v>
      </c>
      <c r="O338" s="12" t="s">
        <v>1747</v>
      </c>
      <c r="P338" s="10" t="s">
        <v>1748</v>
      </c>
      <c r="Q338" s="10"/>
      <c r="R338" s="10"/>
      <c r="S338" s="10"/>
      <c r="T338" s="10" t="s">
        <v>634</v>
      </c>
      <c r="U338" s="10" t="s">
        <v>635</v>
      </c>
      <c r="V338" s="10" t="s">
        <v>1749</v>
      </c>
      <c r="W338" s="11">
        <v>3</v>
      </c>
      <c r="X338" s="10" t="s">
        <v>1750</v>
      </c>
      <c r="Y338" s="13">
        <v>27419976</v>
      </c>
      <c r="Z338" s="13">
        <v>11181922587</v>
      </c>
      <c r="AA338"/>
      <c r="AB338"/>
      <c r="AC338"/>
      <c r="AE338" s="4" t="s">
        <v>526</v>
      </c>
      <c r="AF338" s="4" t="str">
        <f t="shared" si="21"/>
        <v>5121.01.96</v>
      </c>
      <c r="AG338" s="4" t="s">
        <v>527</v>
      </c>
      <c r="AH338" s="4" t="s">
        <v>526</v>
      </c>
      <c r="AI338" s="4" t="s">
        <v>7</v>
      </c>
      <c r="AJ338" s="4" t="s">
        <v>526</v>
      </c>
      <c r="AK338" s="4" t="s">
        <v>433</v>
      </c>
      <c r="AL338" s="4" t="s">
        <v>4617</v>
      </c>
      <c r="AM338" s="4" t="s">
        <v>296</v>
      </c>
      <c r="AN338" s="4" t="s">
        <v>526</v>
      </c>
      <c r="AO338" s="13">
        <v>180413967574</v>
      </c>
      <c r="AP338" s="13">
        <v>854312374</v>
      </c>
      <c r="AQ338"/>
    </row>
    <row r="339" spans="1:43" x14ac:dyDescent="0.25">
      <c r="A339" s="4" t="str">
        <f t="shared" si="22"/>
        <v>0210.01.16.3</v>
      </c>
      <c r="B339" s="4" t="str">
        <f t="shared" si="23"/>
        <v>0210.01.16</v>
      </c>
      <c r="C339" s="9" t="s">
        <v>629</v>
      </c>
      <c r="D339" s="10" t="s">
        <v>98</v>
      </c>
      <c r="E339" s="10" t="s">
        <v>99</v>
      </c>
      <c r="F339" s="10" t="s">
        <v>7</v>
      </c>
      <c r="G339" s="10" t="s">
        <v>100</v>
      </c>
      <c r="H339" s="10" t="s">
        <v>24</v>
      </c>
      <c r="I339" s="10" t="s">
        <v>1745</v>
      </c>
      <c r="J339" s="10">
        <v>4960</v>
      </c>
      <c r="K339" s="10" t="s">
        <v>1774</v>
      </c>
      <c r="L339" s="6">
        <f t="shared" si="24"/>
        <v>3</v>
      </c>
      <c r="M339" s="11">
        <v>1283069</v>
      </c>
      <c r="N339" s="11">
        <v>3571</v>
      </c>
      <c r="O339" s="12" t="s">
        <v>1775</v>
      </c>
      <c r="P339" s="10" t="s">
        <v>1776</v>
      </c>
      <c r="Q339" s="10"/>
      <c r="R339" s="10"/>
      <c r="S339" s="10"/>
      <c r="T339" s="10" t="s">
        <v>634</v>
      </c>
      <c r="U339" s="10" t="s">
        <v>635</v>
      </c>
      <c r="V339" s="10" t="s">
        <v>1749</v>
      </c>
      <c r="W339" s="11">
        <v>3</v>
      </c>
      <c r="X339" s="10" t="s">
        <v>1777</v>
      </c>
      <c r="Y339" s="13">
        <v>27419976</v>
      </c>
      <c r="Z339" s="13">
        <v>11181922587</v>
      </c>
      <c r="AA339"/>
      <c r="AB339"/>
      <c r="AC339"/>
      <c r="AE339" s="4" t="s">
        <v>526</v>
      </c>
      <c r="AF339" s="4" t="str">
        <f t="shared" si="21"/>
        <v>5121.01.98</v>
      </c>
      <c r="AG339" s="4" t="s">
        <v>527</v>
      </c>
      <c r="AH339" s="4" t="s">
        <v>526</v>
      </c>
      <c r="AI339" s="4" t="s">
        <v>7</v>
      </c>
      <c r="AJ339" s="4" t="s">
        <v>526</v>
      </c>
      <c r="AK339" s="4" t="s">
        <v>27</v>
      </c>
      <c r="AL339" s="4" t="s">
        <v>4458</v>
      </c>
      <c r="AM339" s="4" t="s">
        <v>296</v>
      </c>
      <c r="AN339" s="4" t="s">
        <v>526</v>
      </c>
      <c r="AO339" s="13">
        <v>6538223281</v>
      </c>
      <c r="AP339" s="13">
        <v>854312374</v>
      </c>
      <c r="AQ339"/>
    </row>
    <row r="340" spans="1:43" x14ac:dyDescent="0.25">
      <c r="A340" s="4" t="str">
        <f t="shared" si="22"/>
        <v>0210.01.17.1</v>
      </c>
      <c r="B340" s="4" t="str">
        <f t="shared" si="23"/>
        <v>0210.01.17</v>
      </c>
      <c r="C340" s="9" t="s">
        <v>629</v>
      </c>
      <c r="D340" s="10" t="s">
        <v>98</v>
      </c>
      <c r="E340" s="10" t="s">
        <v>99</v>
      </c>
      <c r="F340" s="10" t="s">
        <v>7</v>
      </c>
      <c r="G340" s="10" t="s">
        <v>100</v>
      </c>
      <c r="H340" s="10" t="s">
        <v>56</v>
      </c>
      <c r="I340" s="10" t="s">
        <v>1751</v>
      </c>
      <c r="J340" s="10">
        <v>3446</v>
      </c>
      <c r="K340" s="10" t="s">
        <v>1824</v>
      </c>
      <c r="L340" s="6">
        <f t="shared" si="24"/>
        <v>1</v>
      </c>
      <c r="M340" s="11">
        <v>5875000</v>
      </c>
      <c r="N340" s="11">
        <v>100000</v>
      </c>
      <c r="O340" s="12" t="s">
        <v>1825</v>
      </c>
      <c r="P340" s="10" t="s">
        <v>1826</v>
      </c>
      <c r="Q340" s="10"/>
      <c r="R340" s="10"/>
      <c r="S340" s="10"/>
      <c r="T340" s="10" t="s">
        <v>634</v>
      </c>
      <c r="U340" s="10" t="s">
        <v>635</v>
      </c>
      <c r="V340" s="10" t="s">
        <v>1754</v>
      </c>
      <c r="W340" s="11">
        <v>3</v>
      </c>
      <c r="X340" s="10" t="s">
        <v>1827</v>
      </c>
      <c r="Y340" s="13">
        <v>20445604</v>
      </c>
      <c r="Z340" s="13">
        <v>11181922587</v>
      </c>
      <c r="AA340"/>
      <c r="AB340"/>
      <c r="AC340"/>
      <c r="AE340" s="4" t="s">
        <v>526</v>
      </c>
      <c r="AF340" s="4" t="str">
        <f t="shared" si="21"/>
        <v>5121.01.99</v>
      </c>
      <c r="AG340" s="4" t="s">
        <v>527</v>
      </c>
      <c r="AH340" s="4" t="s">
        <v>526</v>
      </c>
      <c r="AI340" s="4" t="s">
        <v>7</v>
      </c>
      <c r="AJ340" s="4" t="s">
        <v>526</v>
      </c>
      <c r="AK340" s="4" t="s">
        <v>104</v>
      </c>
      <c r="AL340" s="4" t="s">
        <v>4634</v>
      </c>
      <c r="AM340" s="4" t="s">
        <v>296</v>
      </c>
      <c r="AN340" s="4" t="s">
        <v>526</v>
      </c>
      <c r="AO340" s="13">
        <v>29500000</v>
      </c>
      <c r="AP340" s="13">
        <v>854312374</v>
      </c>
      <c r="AQ340"/>
    </row>
    <row r="341" spans="1:43" x14ac:dyDescent="0.25">
      <c r="A341" s="4" t="str">
        <f t="shared" si="22"/>
        <v>0210.01.17.2</v>
      </c>
      <c r="B341" s="4" t="str">
        <f t="shared" si="23"/>
        <v>0210.01.17</v>
      </c>
      <c r="C341" s="5" t="s">
        <v>629</v>
      </c>
      <c r="D341" s="6" t="s">
        <v>98</v>
      </c>
      <c r="E341" s="6" t="s">
        <v>99</v>
      </c>
      <c r="F341" s="6" t="s">
        <v>7</v>
      </c>
      <c r="G341" s="6" t="s">
        <v>100</v>
      </c>
      <c r="H341" s="6" t="s">
        <v>56</v>
      </c>
      <c r="I341" s="6" t="s">
        <v>1751</v>
      </c>
      <c r="J341" s="6">
        <v>3447</v>
      </c>
      <c r="K341" s="6" t="s">
        <v>1794</v>
      </c>
      <c r="L341" s="6">
        <f t="shared" si="24"/>
        <v>2</v>
      </c>
      <c r="M341" s="7">
        <v>2956000</v>
      </c>
      <c r="N341" s="7">
        <v>9918</v>
      </c>
      <c r="O341" s="8" t="s">
        <v>1795</v>
      </c>
      <c r="P341" s="6" t="s">
        <v>1796</v>
      </c>
      <c r="Q341" s="6"/>
      <c r="R341" s="6"/>
      <c r="S341" s="6"/>
      <c r="T341" s="6" t="s">
        <v>634</v>
      </c>
      <c r="U341" s="6" t="s">
        <v>635</v>
      </c>
      <c r="V341" s="6" t="s">
        <v>1754</v>
      </c>
      <c r="W341" s="7">
        <v>3</v>
      </c>
      <c r="X341" s="6" t="s">
        <v>1797</v>
      </c>
      <c r="Y341" s="13">
        <v>20445604</v>
      </c>
      <c r="Z341" s="13">
        <v>11181922587</v>
      </c>
      <c r="AA341"/>
      <c r="AB341"/>
      <c r="AC341"/>
      <c r="AE341" s="4" t="s">
        <v>4636</v>
      </c>
      <c r="AF341" s="4" t="str">
        <f t="shared" si="21"/>
        <v>5126.01.11</v>
      </c>
      <c r="AG341" s="4" t="s">
        <v>4635</v>
      </c>
      <c r="AH341" s="4" t="s">
        <v>4636</v>
      </c>
      <c r="AI341" s="4" t="s">
        <v>7</v>
      </c>
      <c r="AJ341" s="4" t="s">
        <v>4636</v>
      </c>
      <c r="AK341" s="4" t="s">
        <v>10</v>
      </c>
      <c r="AL341" s="4" t="s">
        <v>4637</v>
      </c>
      <c r="AM341" s="4" t="s">
        <v>296</v>
      </c>
      <c r="AN341" s="4" t="s">
        <v>4636</v>
      </c>
      <c r="AO341" s="13">
        <v>2027717508</v>
      </c>
      <c r="AP341" s="13">
        <v>2230451953</v>
      </c>
      <c r="AQ341"/>
    </row>
    <row r="342" spans="1:43" x14ac:dyDescent="0.25">
      <c r="A342" s="4" t="str">
        <f t="shared" si="22"/>
        <v>0210.01.17.3</v>
      </c>
      <c r="B342" s="4" t="str">
        <f t="shared" si="23"/>
        <v>0210.01.17</v>
      </c>
      <c r="C342" s="5" t="s">
        <v>629</v>
      </c>
      <c r="D342" s="6" t="s">
        <v>98</v>
      </c>
      <c r="E342" s="6" t="s">
        <v>99</v>
      </c>
      <c r="F342" s="6" t="s">
        <v>7</v>
      </c>
      <c r="G342" s="6" t="s">
        <v>100</v>
      </c>
      <c r="H342" s="6" t="s">
        <v>56</v>
      </c>
      <c r="I342" s="6" t="s">
        <v>1751</v>
      </c>
      <c r="J342" s="6">
        <v>3455</v>
      </c>
      <c r="K342" s="6" t="s">
        <v>1807</v>
      </c>
      <c r="L342" s="6">
        <f t="shared" si="24"/>
        <v>3</v>
      </c>
      <c r="M342" s="7">
        <v>2500000</v>
      </c>
      <c r="N342" s="7">
        <v>1250</v>
      </c>
      <c r="O342" s="8" t="s">
        <v>1808</v>
      </c>
      <c r="P342" s="6" t="s">
        <v>1776</v>
      </c>
      <c r="Q342" s="6"/>
      <c r="R342" s="6"/>
      <c r="S342" s="6"/>
      <c r="T342" s="6" t="s">
        <v>634</v>
      </c>
      <c r="U342" s="6" t="s">
        <v>635</v>
      </c>
      <c r="V342" s="6" t="s">
        <v>1754</v>
      </c>
      <c r="W342" s="7">
        <v>3</v>
      </c>
      <c r="X342" s="6" t="s">
        <v>1809</v>
      </c>
      <c r="Y342" s="13">
        <v>20445604</v>
      </c>
      <c r="Z342" s="13">
        <v>11181922587</v>
      </c>
      <c r="AA342"/>
      <c r="AB342"/>
      <c r="AC342"/>
      <c r="AE342" s="4" t="s">
        <v>4636</v>
      </c>
      <c r="AF342" s="4" t="str">
        <f t="shared" si="21"/>
        <v>5126.01.98</v>
      </c>
      <c r="AG342" s="4" t="s">
        <v>4635</v>
      </c>
      <c r="AH342" s="4" t="s">
        <v>4636</v>
      </c>
      <c r="AI342" s="4" t="s">
        <v>7</v>
      </c>
      <c r="AJ342" s="4" t="s">
        <v>4636</v>
      </c>
      <c r="AK342" s="4" t="s">
        <v>27</v>
      </c>
      <c r="AL342" s="4" t="s">
        <v>4458</v>
      </c>
      <c r="AM342" s="4" t="s">
        <v>296</v>
      </c>
      <c r="AN342" s="4" t="s">
        <v>4636</v>
      </c>
      <c r="AO342" s="13">
        <v>6538223281</v>
      </c>
      <c r="AP342" s="13">
        <v>2230451953</v>
      </c>
      <c r="AQ342"/>
    </row>
    <row r="343" spans="1:43" x14ac:dyDescent="0.25">
      <c r="A343" s="4" t="str">
        <f t="shared" si="22"/>
        <v>0210.01.17.4</v>
      </c>
      <c r="B343" s="4" t="str">
        <f t="shared" si="23"/>
        <v>0210.01.17</v>
      </c>
      <c r="C343" s="5" t="s">
        <v>629</v>
      </c>
      <c r="D343" s="6" t="s">
        <v>98</v>
      </c>
      <c r="E343" s="6" t="s">
        <v>99</v>
      </c>
      <c r="F343" s="6" t="s">
        <v>7</v>
      </c>
      <c r="G343" s="6" t="s">
        <v>100</v>
      </c>
      <c r="H343" s="6" t="s">
        <v>56</v>
      </c>
      <c r="I343" s="6" t="s">
        <v>1751</v>
      </c>
      <c r="J343" s="6">
        <v>3779</v>
      </c>
      <c r="K343" s="6" t="s">
        <v>1752</v>
      </c>
      <c r="L343" s="6">
        <f t="shared" si="24"/>
        <v>4</v>
      </c>
      <c r="M343" s="7">
        <v>225000</v>
      </c>
      <c r="N343" s="7">
        <v>16269</v>
      </c>
      <c r="O343" s="8" t="s">
        <v>1753</v>
      </c>
      <c r="P343" s="6" t="s">
        <v>1748</v>
      </c>
      <c r="Q343" s="6"/>
      <c r="R343" s="6"/>
      <c r="S343" s="6"/>
      <c r="T343" s="6" t="s">
        <v>634</v>
      </c>
      <c r="U343" s="6" t="s">
        <v>635</v>
      </c>
      <c r="V343" s="6" t="s">
        <v>1754</v>
      </c>
      <c r="W343" s="7">
        <v>3</v>
      </c>
      <c r="X343" s="6" t="s">
        <v>1755</v>
      </c>
      <c r="Y343" s="13">
        <v>20445604</v>
      </c>
      <c r="Z343" s="13">
        <v>11181922587</v>
      </c>
      <c r="AA343"/>
      <c r="AB343"/>
      <c r="AC343"/>
      <c r="AE343" s="4" t="s">
        <v>4636</v>
      </c>
      <c r="AF343" s="4" t="str">
        <f t="shared" si="21"/>
        <v>5126.01.99</v>
      </c>
      <c r="AG343" s="4" t="s">
        <v>4635</v>
      </c>
      <c r="AH343" s="4" t="s">
        <v>4636</v>
      </c>
      <c r="AI343" s="4" t="s">
        <v>7</v>
      </c>
      <c r="AJ343" s="4" t="s">
        <v>4636</v>
      </c>
      <c r="AK343" s="4" t="s">
        <v>104</v>
      </c>
      <c r="AL343" s="4" t="s">
        <v>4555</v>
      </c>
      <c r="AM343" s="4" t="s">
        <v>296</v>
      </c>
      <c r="AN343" s="4" t="s">
        <v>4636</v>
      </c>
      <c r="AO343" s="13">
        <v>18989116561</v>
      </c>
      <c r="AP343" s="13">
        <v>2230451953</v>
      </c>
      <c r="AQ343"/>
    </row>
    <row r="344" spans="1:43" x14ac:dyDescent="0.25">
      <c r="A344" s="4" t="str">
        <f t="shared" si="22"/>
        <v>0210.01.17.5</v>
      </c>
      <c r="B344" s="4" t="str">
        <f t="shared" si="23"/>
        <v>0210.01.17</v>
      </c>
      <c r="C344" s="5" t="s">
        <v>629</v>
      </c>
      <c r="D344" s="6" t="s">
        <v>98</v>
      </c>
      <c r="E344" s="6" t="s">
        <v>99</v>
      </c>
      <c r="F344" s="6" t="s">
        <v>7</v>
      </c>
      <c r="G344" s="6" t="s">
        <v>100</v>
      </c>
      <c r="H344" s="6" t="s">
        <v>56</v>
      </c>
      <c r="I344" s="6" t="s">
        <v>1751</v>
      </c>
      <c r="J344" s="6">
        <v>3780</v>
      </c>
      <c r="K344" s="6" t="s">
        <v>1844</v>
      </c>
      <c r="L344" s="6">
        <f t="shared" si="24"/>
        <v>5</v>
      </c>
      <c r="M344" s="7">
        <v>8889604</v>
      </c>
      <c r="N344" s="7">
        <v>11860</v>
      </c>
      <c r="O344" s="8" t="s">
        <v>1845</v>
      </c>
      <c r="P344" s="6" t="s">
        <v>1846</v>
      </c>
      <c r="Q344" s="6"/>
      <c r="R344" s="6"/>
      <c r="S344" s="6"/>
      <c r="T344" s="6" t="s">
        <v>634</v>
      </c>
      <c r="U344" s="6" t="s">
        <v>635</v>
      </c>
      <c r="V344" s="6" t="s">
        <v>1754</v>
      </c>
      <c r="W344" s="7">
        <v>3</v>
      </c>
      <c r="X344" s="6" t="s">
        <v>1847</v>
      </c>
      <c r="Y344" s="13">
        <v>20445604</v>
      </c>
      <c r="Z344" s="13">
        <v>11181922587</v>
      </c>
      <c r="AA344"/>
      <c r="AB344"/>
      <c r="AC344"/>
      <c r="AE344" s="4" t="s">
        <v>528</v>
      </c>
      <c r="AF344" s="4" t="str">
        <f t="shared" si="21"/>
        <v>5127.01.11</v>
      </c>
      <c r="AG344" s="4" t="s">
        <v>206</v>
      </c>
      <c r="AH344" s="4" t="s">
        <v>528</v>
      </c>
      <c r="AI344" s="4" t="s">
        <v>7</v>
      </c>
      <c r="AJ344" s="4" t="s">
        <v>528</v>
      </c>
      <c r="AK344" s="4" t="s">
        <v>10</v>
      </c>
      <c r="AL344" s="4" t="s">
        <v>4638</v>
      </c>
      <c r="AM344" s="4" t="s">
        <v>296</v>
      </c>
      <c r="AN344" s="4" t="s">
        <v>528</v>
      </c>
      <c r="AO344" s="13">
        <v>515048010</v>
      </c>
      <c r="AP344" s="13">
        <v>515360010</v>
      </c>
      <c r="AQ344"/>
    </row>
    <row r="345" spans="1:43" x14ac:dyDescent="0.25">
      <c r="A345" s="4" t="str">
        <f t="shared" si="22"/>
        <v>0211.01.24.1</v>
      </c>
      <c r="B345" s="4" t="str">
        <f t="shared" si="23"/>
        <v>0211.01.24</v>
      </c>
      <c r="C345" s="9" t="s">
        <v>629</v>
      </c>
      <c r="D345" s="10" t="s">
        <v>105</v>
      </c>
      <c r="E345" s="10" t="s">
        <v>106</v>
      </c>
      <c r="F345" s="10" t="s">
        <v>7</v>
      </c>
      <c r="G345" s="10" t="s">
        <v>107</v>
      </c>
      <c r="H345" s="10" t="s">
        <v>363</v>
      </c>
      <c r="I345" s="10" t="s">
        <v>1857</v>
      </c>
      <c r="J345" s="10">
        <v>3800</v>
      </c>
      <c r="K345" s="10" t="s">
        <v>1858</v>
      </c>
      <c r="L345" s="6">
        <f t="shared" si="24"/>
        <v>1</v>
      </c>
      <c r="M345" s="11">
        <v>16195000</v>
      </c>
      <c r="N345" s="11">
        <v>80</v>
      </c>
      <c r="O345" s="12" t="s">
        <v>1859</v>
      </c>
      <c r="P345" s="10" t="s">
        <v>1860</v>
      </c>
      <c r="Q345" s="10"/>
      <c r="R345" s="10"/>
      <c r="S345" s="10"/>
      <c r="T345" s="10" t="s">
        <v>634</v>
      </c>
      <c r="U345" s="10" t="s">
        <v>635</v>
      </c>
      <c r="V345" s="10" t="s">
        <v>1861</v>
      </c>
      <c r="W345" s="11">
        <v>3</v>
      </c>
      <c r="X345" s="10" t="s">
        <v>1862</v>
      </c>
      <c r="Y345" s="13">
        <v>1799397092</v>
      </c>
      <c r="Z345" s="13">
        <v>47742790</v>
      </c>
      <c r="AA345"/>
      <c r="AB345"/>
      <c r="AC345"/>
      <c r="AE345" s="4" t="s">
        <v>528</v>
      </c>
      <c r="AF345" s="4" t="str">
        <f t="shared" si="21"/>
        <v>5127.01.98</v>
      </c>
      <c r="AG345" s="4" t="s">
        <v>206</v>
      </c>
      <c r="AH345" s="4" t="s">
        <v>528</v>
      </c>
      <c r="AI345" s="4" t="s">
        <v>7</v>
      </c>
      <c r="AJ345" s="4" t="s">
        <v>528</v>
      </c>
      <c r="AK345" s="4" t="s">
        <v>27</v>
      </c>
      <c r="AL345" s="4" t="s">
        <v>4458</v>
      </c>
      <c r="AM345" s="4" t="s">
        <v>296</v>
      </c>
      <c r="AN345" s="4" t="s">
        <v>528</v>
      </c>
      <c r="AO345" s="13">
        <v>6538223281</v>
      </c>
      <c r="AP345" s="13">
        <v>515360010</v>
      </c>
      <c r="AQ345"/>
    </row>
    <row r="346" spans="1:43" x14ac:dyDescent="0.25">
      <c r="A346" s="4" t="str">
        <f t="shared" si="22"/>
        <v>0211.01.24.2</v>
      </c>
      <c r="B346" s="4" t="str">
        <f t="shared" si="23"/>
        <v>0211.01.24</v>
      </c>
      <c r="C346" s="5" t="s">
        <v>629</v>
      </c>
      <c r="D346" s="6" t="s">
        <v>105</v>
      </c>
      <c r="E346" s="6" t="s">
        <v>106</v>
      </c>
      <c r="F346" s="6" t="s">
        <v>7</v>
      </c>
      <c r="G346" s="6" t="s">
        <v>107</v>
      </c>
      <c r="H346" s="6" t="s">
        <v>363</v>
      </c>
      <c r="I346" s="6" t="s">
        <v>1857</v>
      </c>
      <c r="J346" s="6">
        <v>3801</v>
      </c>
      <c r="K346" s="6" t="s">
        <v>1863</v>
      </c>
      <c r="L346" s="6">
        <f t="shared" si="24"/>
        <v>2</v>
      </c>
      <c r="M346" s="7">
        <v>11805000.109999999</v>
      </c>
      <c r="N346" s="7">
        <v>100</v>
      </c>
      <c r="O346" s="8" t="s">
        <v>118</v>
      </c>
      <c r="P346" s="6" t="s">
        <v>1864</v>
      </c>
      <c r="Q346" s="6"/>
      <c r="R346" s="6"/>
      <c r="S346" s="6"/>
      <c r="T346" s="6" t="s">
        <v>634</v>
      </c>
      <c r="U346" s="6" t="s">
        <v>635</v>
      </c>
      <c r="V346" s="6" t="s">
        <v>1861</v>
      </c>
      <c r="W346" s="7">
        <v>3</v>
      </c>
      <c r="X346" s="6" t="s">
        <v>1865</v>
      </c>
      <c r="Y346" s="13">
        <v>1799397092</v>
      </c>
      <c r="Z346" s="13">
        <v>47742790</v>
      </c>
      <c r="AA346"/>
      <c r="AB346"/>
      <c r="AC346"/>
      <c r="AE346" s="4" t="s">
        <v>529</v>
      </c>
      <c r="AF346" s="4" t="str">
        <f t="shared" si="21"/>
        <v>5128.01.01</v>
      </c>
      <c r="AG346" s="4" t="s">
        <v>530</v>
      </c>
      <c r="AH346" s="4" t="s">
        <v>531</v>
      </c>
      <c r="AI346" s="4" t="s">
        <v>7</v>
      </c>
      <c r="AJ346" s="4" t="s">
        <v>529</v>
      </c>
      <c r="AK346" s="4" t="s">
        <v>7</v>
      </c>
      <c r="AL346" s="4" t="s">
        <v>595</v>
      </c>
      <c r="AM346" s="4" t="s">
        <v>296</v>
      </c>
      <c r="AN346" s="4" t="s">
        <v>529</v>
      </c>
      <c r="AO346" s="13">
        <v>49421513131</v>
      </c>
      <c r="AP346" s="13">
        <v>8474071006</v>
      </c>
      <c r="AQ346"/>
    </row>
    <row r="347" spans="1:43" x14ac:dyDescent="0.25">
      <c r="A347" s="4" t="str">
        <f t="shared" si="22"/>
        <v>0211.01.24.3</v>
      </c>
      <c r="B347" s="4" t="str">
        <f t="shared" si="23"/>
        <v>0211.01.24</v>
      </c>
      <c r="C347" s="9" t="s">
        <v>629</v>
      </c>
      <c r="D347" s="10" t="s">
        <v>105</v>
      </c>
      <c r="E347" s="10" t="s">
        <v>106</v>
      </c>
      <c r="F347" s="10" t="s">
        <v>7</v>
      </c>
      <c r="G347" s="10" t="s">
        <v>107</v>
      </c>
      <c r="H347" s="10" t="s">
        <v>363</v>
      </c>
      <c r="I347" s="10" t="s">
        <v>1857</v>
      </c>
      <c r="J347" s="10">
        <v>3802</v>
      </c>
      <c r="K347" s="10" t="s">
        <v>1866</v>
      </c>
      <c r="L347" s="6">
        <f t="shared" si="24"/>
        <v>3</v>
      </c>
      <c r="M347" s="11">
        <v>16999999.890000001</v>
      </c>
      <c r="N347" s="11">
        <v>75</v>
      </c>
      <c r="O347" s="12" t="s">
        <v>1867</v>
      </c>
      <c r="P347" s="10" t="s">
        <v>1860</v>
      </c>
      <c r="Q347" s="10"/>
      <c r="R347" s="10"/>
      <c r="S347" s="10"/>
      <c r="T347" s="10" t="s">
        <v>634</v>
      </c>
      <c r="U347" s="10" t="s">
        <v>635</v>
      </c>
      <c r="V347" s="10" t="s">
        <v>1861</v>
      </c>
      <c r="W347" s="11">
        <v>3</v>
      </c>
      <c r="X347" s="10" t="s">
        <v>1868</v>
      </c>
      <c r="Y347" s="13">
        <v>1799397092</v>
      </c>
      <c r="Z347" s="13">
        <v>47742790</v>
      </c>
      <c r="AA347"/>
      <c r="AB347"/>
      <c r="AC347"/>
      <c r="AE347" s="4" t="s">
        <v>529</v>
      </c>
      <c r="AF347" s="4" t="str">
        <f t="shared" si="21"/>
        <v>5128.01.11</v>
      </c>
      <c r="AG347" s="4" t="s">
        <v>530</v>
      </c>
      <c r="AH347" s="4" t="s">
        <v>531</v>
      </c>
      <c r="AI347" s="4" t="s">
        <v>7</v>
      </c>
      <c r="AJ347" s="4" t="s">
        <v>529</v>
      </c>
      <c r="AK347" s="4" t="s">
        <v>10</v>
      </c>
      <c r="AL347" s="4" t="s">
        <v>4639</v>
      </c>
      <c r="AM347" s="4" t="s">
        <v>296</v>
      </c>
      <c r="AN347" s="4" t="s">
        <v>529</v>
      </c>
      <c r="AO347" s="13">
        <v>3631987441</v>
      </c>
      <c r="AP347" s="13">
        <v>8474071006</v>
      </c>
      <c r="AQ347"/>
    </row>
    <row r="348" spans="1:43" x14ac:dyDescent="0.25">
      <c r="A348" s="4" t="str">
        <f t="shared" si="22"/>
        <v>0211.01.29.1</v>
      </c>
      <c r="B348" s="4" t="str">
        <f t="shared" si="23"/>
        <v>0211.01.29</v>
      </c>
      <c r="C348" s="9" t="s">
        <v>629</v>
      </c>
      <c r="D348" s="10" t="s">
        <v>105</v>
      </c>
      <c r="E348" s="10" t="s">
        <v>106</v>
      </c>
      <c r="F348" s="10" t="s">
        <v>7</v>
      </c>
      <c r="G348" s="10" t="s">
        <v>107</v>
      </c>
      <c r="H348" s="10" t="s">
        <v>108</v>
      </c>
      <c r="I348" s="10" t="s">
        <v>1851</v>
      </c>
      <c r="J348" s="10">
        <v>2338</v>
      </c>
      <c r="K348" s="10" t="s">
        <v>1890</v>
      </c>
      <c r="L348" s="6">
        <f t="shared" si="24"/>
        <v>1</v>
      </c>
      <c r="M348" s="11">
        <v>1520000</v>
      </c>
      <c r="N348" s="11">
        <v>420</v>
      </c>
      <c r="O348" s="12" t="s">
        <v>110</v>
      </c>
      <c r="P348" s="10" t="s">
        <v>1891</v>
      </c>
      <c r="Q348" s="10"/>
      <c r="R348" s="10"/>
      <c r="S348" s="10"/>
      <c r="T348" s="10" t="s">
        <v>634</v>
      </c>
      <c r="U348" s="10" t="s">
        <v>635</v>
      </c>
      <c r="V348" s="10" t="s">
        <v>1855</v>
      </c>
      <c r="W348" s="11">
        <v>3</v>
      </c>
      <c r="X348" s="10" t="s">
        <v>1892</v>
      </c>
      <c r="Y348" s="13">
        <v>283131466</v>
      </c>
      <c r="Z348" s="13">
        <v>283131466</v>
      </c>
      <c r="AA348"/>
      <c r="AB348"/>
      <c r="AC348"/>
      <c r="AE348" s="4" t="s">
        <v>529</v>
      </c>
      <c r="AF348" s="4" t="str">
        <f t="shared" si="21"/>
        <v>5128.01.12</v>
      </c>
      <c r="AG348" s="4" t="s">
        <v>530</v>
      </c>
      <c r="AH348" s="4" t="s">
        <v>531</v>
      </c>
      <c r="AI348" s="4" t="s">
        <v>7</v>
      </c>
      <c r="AJ348" s="4" t="s">
        <v>529</v>
      </c>
      <c r="AK348" s="4" t="s">
        <v>32</v>
      </c>
      <c r="AL348" s="4" t="s">
        <v>4640</v>
      </c>
      <c r="AM348" s="4" t="s">
        <v>296</v>
      </c>
      <c r="AN348" s="4" t="s">
        <v>529</v>
      </c>
      <c r="AO348" s="13">
        <v>111628813</v>
      </c>
      <c r="AP348" s="13">
        <v>8474071006</v>
      </c>
      <c r="AQ348"/>
    </row>
    <row r="349" spans="1:43" x14ac:dyDescent="0.25">
      <c r="A349" s="4" t="str">
        <f t="shared" si="22"/>
        <v>0211.01.29.2</v>
      </c>
      <c r="B349" s="4" t="str">
        <f t="shared" si="23"/>
        <v>0211.01.29</v>
      </c>
      <c r="C349" s="5" t="s">
        <v>629</v>
      </c>
      <c r="D349" s="6" t="s">
        <v>105</v>
      </c>
      <c r="E349" s="6" t="s">
        <v>106</v>
      </c>
      <c r="F349" s="6" t="s">
        <v>7</v>
      </c>
      <c r="G349" s="6" t="s">
        <v>107</v>
      </c>
      <c r="H349" s="6" t="s">
        <v>108</v>
      </c>
      <c r="I349" s="6" t="s">
        <v>1851</v>
      </c>
      <c r="J349" s="6">
        <v>2340</v>
      </c>
      <c r="K349" s="6" t="s">
        <v>1893</v>
      </c>
      <c r="L349" s="6">
        <f t="shared" si="24"/>
        <v>2</v>
      </c>
      <c r="M349" s="7">
        <v>2000000</v>
      </c>
      <c r="N349" s="7">
        <v>16554.72</v>
      </c>
      <c r="O349" s="8" t="s">
        <v>1894</v>
      </c>
      <c r="P349" s="6" t="s">
        <v>1895</v>
      </c>
      <c r="Q349" s="6"/>
      <c r="R349" s="6"/>
      <c r="S349" s="6"/>
      <c r="T349" s="6" t="s">
        <v>634</v>
      </c>
      <c r="U349" s="6" t="s">
        <v>635</v>
      </c>
      <c r="V349" s="6" t="s">
        <v>1855</v>
      </c>
      <c r="W349" s="7">
        <v>3</v>
      </c>
      <c r="X349" s="6" t="s">
        <v>1896</v>
      </c>
      <c r="Y349" s="13">
        <v>283131466</v>
      </c>
      <c r="Z349" s="13">
        <v>283131466</v>
      </c>
      <c r="AA349"/>
      <c r="AB349"/>
      <c r="AC349"/>
      <c r="AE349" s="4" t="s">
        <v>529</v>
      </c>
      <c r="AF349" s="4" t="str">
        <f t="shared" si="21"/>
        <v>5128.01.13</v>
      </c>
      <c r="AG349" s="4" t="s">
        <v>530</v>
      </c>
      <c r="AH349" s="4" t="s">
        <v>531</v>
      </c>
      <c r="AI349" s="4" t="s">
        <v>7</v>
      </c>
      <c r="AJ349" s="4" t="s">
        <v>529</v>
      </c>
      <c r="AK349" s="4" t="s">
        <v>40</v>
      </c>
      <c r="AL349" s="4" t="s">
        <v>4641</v>
      </c>
      <c r="AM349" s="4" t="s">
        <v>296</v>
      </c>
      <c r="AN349" s="4" t="s">
        <v>529</v>
      </c>
      <c r="AO349" s="13">
        <v>71830955</v>
      </c>
      <c r="AP349" s="13">
        <v>8474071006</v>
      </c>
      <c r="AQ349"/>
    </row>
    <row r="350" spans="1:43" x14ac:dyDescent="0.25">
      <c r="A350" s="4" t="str">
        <f t="shared" si="22"/>
        <v>0211.01.29.3</v>
      </c>
      <c r="B350" s="4" t="str">
        <f t="shared" si="23"/>
        <v>0211.01.29</v>
      </c>
      <c r="C350" s="9" t="s">
        <v>629</v>
      </c>
      <c r="D350" s="10" t="s">
        <v>105</v>
      </c>
      <c r="E350" s="10" t="s">
        <v>106</v>
      </c>
      <c r="F350" s="10" t="s">
        <v>7</v>
      </c>
      <c r="G350" s="10" t="s">
        <v>107</v>
      </c>
      <c r="H350" s="10" t="s">
        <v>108</v>
      </c>
      <c r="I350" s="10" t="s">
        <v>1851</v>
      </c>
      <c r="J350" s="10">
        <v>3768</v>
      </c>
      <c r="K350" s="10" t="s">
        <v>1897</v>
      </c>
      <c r="L350" s="6">
        <f t="shared" si="24"/>
        <v>3</v>
      </c>
      <c r="M350" s="11">
        <v>1800000</v>
      </c>
      <c r="N350" s="11">
        <v>2231.84</v>
      </c>
      <c r="O350" s="12" t="s">
        <v>1898</v>
      </c>
      <c r="P350" s="10" t="s">
        <v>1891</v>
      </c>
      <c r="Q350" s="10"/>
      <c r="R350" s="10"/>
      <c r="S350" s="10"/>
      <c r="T350" s="10" t="s">
        <v>634</v>
      </c>
      <c r="U350" s="10" t="s">
        <v>635</v>
      </c>
      <c r="V350" s="10" t="s">
        <v>1855</v>
      </c>
      <c r="W350" s="11">
        <v>3</v>
      </c>
      <c r="X350" s="10" t="s">
        <v>1899</v>
      </c>
      <c r="Y350" s="13">
        <v>283131466</v>
      </c>
      <c r="Z350" s="13">
        <v>283131466</v>
      </c>
      <c r="AA350"/>
      <c r="AB350"/>
      <c r="AC350"/>
      <c r="AE350" s="4" t="s">
        <v>529</v>
      </c>
      <c r="AF350" s="4" t="str">
        <f t="shared" si="21"/>
        <v>5128.01.14</v>
      </c>
      <c r="AG350" s="4" t="s">
        <v>530</v>
      </c>
      <c r="AH350" s="4" t="s">
        <v>531</v>
      </c>
      <c r="AI350" s="4" t="s">
        <v>7</v>
      </c>
      <c r="AJ350" s="4" t="s">
        <v>529</v>
      </c>
      <c r="AK350" s="4" t="s">
        <v>41</v>
      </c>
      <c r="AL350" s="4" t="s">
        <v>4642</v>
      </c>
      <c r="AM350" s="4" t="s">
        <v>296</v>
      </c>
      <c r="AN350" s="4" t="s">
        <v>529</v>
      </c>
      <c r="AO350" s="13">
        <v>318572565</v>
      </c>
      <c r="AP350" s="13">
        <v>8474071006</v>
      </c>
      <c r="AQ350"/>
    </row>
    <row r="351" spans="1:43" x14ac:dyDescent="0.25">
      <c r="A351" s="4" t="str">
        <f t="shared" si="22"/>
        <v>0211.01.29.4</v>
      </c>
      <c r="B351" s="4" t="str">
        <f t="shared" si="23"/>
        <v>0211.01.29</v>
      </c>
      <c r="C351" s="5" t="s">
        <v>629</v>
      </c>
      <c r="D351" s="6" t="s">
        <v>105</v>
      </c>
      <c r="E351" s="6" t="s">
        <v>106</v>
      </c>
      <c r="F351" s="6" t="s">
        <v>7</v>
      </c>
      <c r="G351" s="6" t="s">
        <v>107</v>
      </c>
      <c r="H351" s="6" t="s">
        <v>108</v>
      </c>
      <c r="I351" s="6" t="s">
        <v>1851</v>
      </c>
      <c r="J351" s="6">
        <v>3769</v>
      </c>
      <c r="K351" s="6" t="s">
        <v>1900</v>
      </c>
      <c r="L351" s="6">
        <f t="shared" si="24"/>
        <v>4</v>
      </c>
      <c r="M351" s="7">
        <v>1000000</v>
      </c>
      <c r="N351" s="7">
        <v>5200</v>
      </c>
      <c r="O351" s="8" t="s">
        <v>1901</v>
      </c>
      <c r="P351" s="6" t="s">
        <v>1895</v>
      </c>
      <c r="Q351" s="6"/>
      <c r="R351" s="6"/>
      <c r="S351" s="6"/>
      <c r="T351" s="6" t="s">
        <v>634</v>
      </c>
      <c r="U351" s="6" t="s">
        <v>635</v>
      </c>
      <c r="V351" s="6" t="s">
        <v>1855</v>
      </c>
      <c r="W351" s="7">
        <v>3</v>
      </c>
      <c r="X351" s="6" t="s">
        <v>1902</v>
      </c>
      <c r="Y351" s="13">
        <v>283131466</v>
      </c>
      <c r="Z351" s="13">
        <v>283131466</v>
      </c>
      <c r="AA351"/>
      <c r="AB351"/>
      <c r="AC351"/>
      <c r="AE351" s="4" t="s">
        <v>529</v>
      </c>
      <c r="AF351" s="4" t="str">
        <f t="shared" si="21"/>
        <v>5128.01.15</v>
      </c>
      <c r="AG351" s="4" t="s">
        <v>530</v>
      </c>
      <c r="AH351" s="4" t="s">
        <v>531</v>
      </c>
      <c r="AI351" s="4" t="s">
        <v>7</v>
      </c>
      <c r="AJ351" s="4" t="s">
        <v>529</v>
      </c>
      <c r="AK351" s="4" t="s">
        <v>31</v>
      </c>
      <c r="AL351" s="4" t="s">
        <v>4643</v>
      </c>
      <c r="AM351" s="4" t="s">
        <v>296</v>
      </c>
      <c r="AN351" s="4" t="s">
        <v>529</v>
      </c>
      <c r="AO351" s="13">
        <v>32810270</v>
      </c>
      <c r="AP351" s="13">
        <v>8474071006</v>
      </c>
      <c r="AQ351"/>
    </row>
    <row r="352" spans="1:43" x14ac:dyDescent="0.25">
      <c r="A352" s="4" t="str">
        <f t="shared" si="22"/>
        <v>0211.01.29.5</v>
      </c>
      <c r="B352" s="4" t="str">
        <f t="shared" si="23"/>
        <v>0211.01.29</v>
      </c>
      <c r="C352" s="9" t="s">
        <v>629</v>
      </c>
      <c r="D352" s="10" t="s">
        <v>105</v>
      </c>
      <c r="E352" s="10" t="s">
        <v>106</v>
      </c>
      <c r="F352" s="10" t="s">
        <v>7</v>
      </c>
      <c r="G352" s="10" t="s">
        <v>107</v>
      </c>
      <c r="H352" s="10" t="s">
        <v>108</v>
      </c>
      <c r="I352" s="10" t="s">
        <v>1851</v>
      </c>
      <c r="J352" s="10">
        <v>3770</v>
      </c>
      <c r="K352" s="10" t="s">
        <v>1903</v>
      </c>
      <c r="L352" s="6">
        <f t="shared" si="24"/>
        <v>5</v>
      </c>
      <c r="M352" s="11">
        <v>1200000</v>
      </c>
      <c r="N352" s="11">
        <v>29</v>
      </c>
      <c r="O352" s="12" t="s">
        <v>1904</v>
      </c>
      <c r="P352" s="10" t="s">
        <v>1905</v>
      </c>
      <c r="Q352" s="10"/>
      <c r="R352" s="10"/>
      <c r="S352" s="10"/>
      <c r="T352" s="10" t="s">
        <v>634</v>
      </c>
      <c r="U352" s="10" t="s">
        <v>635</v>
      </c>
      <c r="V352" s="10" t="s">
        <v>1855</v>
      </c>
      <c r="W352" s="11">
        <v>3</v>
      </c>
      <c r="X352" s="10" t="s">
        <v>1906</v>
      </c>
      <c r="Y352" s="13">
        <v>283131466</v>
      </c>
      <c r="Z352" s="13">
        <v>283131466</v>
      </c>
      <c r="AA352"/>
      <c r="AB352"/>
      <c r="AC352"/>
      <c r="AE352" s="4" t="s">
        <v>529</v>
      </c>
      <c r="AF352" s="4" t="str">
        <f t="shared" si="21"/>
        <v>5128.01.16</v>
      </c>
      <c r="AG352" s="4" t="s">
        <v>530</v>
      </c>
      <c r="AH352" s="4" t="s">
        <v>531</v>
      </c>
      <c r="AI352" s="4" t="s">
        <v>7</v>
      </c>
      <c r="AJ352" s="4" t="s">
        <v>529</v>
      </c>
      <c r="AK352" s="4" t="s">
        <v>24</v>
      </c>
      <c r="AL352" s="4" t="s">
        <v>4644</v>
      </c>
      <c r="AM352" s="4" t="s">
        <v>296</v>
      </c>
      <c r="AN352" s="4" t="s">
        <v>529</v>
      </c>
      <c r="AO352" s="13">
        <v>104783291</v>
      </c>
      <c r="AP352" s="13">
        <v>8474071006</v>
      </c>
      <c r="AQ352"/>
    </row>
    <row r="353" spans="1:43" x14ac:dyDescent="0.25">
      <c r="A353" s="4" t="str">
        <f t="shared" si="22"/>
        <v>0211.01.29.6</v>
      </c>
      <c r="B353" s="4" t="str">
        <f t="shared" si="23"/>
        <v>0211.01.29</v>
      </c>
      <c r="C353" s="5" t="s">
        <v>629</v>
      </c>
      <c r="D353" s="6" t="s">
        <v>105</v>
      </c>
      <c r="E353" s="6" t="s">
        <v>106</v>
      </c>
      <c r="F353" s="6" t="s">
        <v>7</v>
      </c>
      <c r="G353" s="6" t="s">
        <v>107</v>
      </c>
      <c r="H353" s="6" t="s">
        <v>108</v>
      </c>
      <c r="I353" s="6" t="s">
        <v>1851</v>
      </c>
      <c r="J353" s="6">
        <v>3771</v>
      </c>
      <c r="K353" s="6" t="s">
        <v>1907</v>
      </c>
      <c r="L353" s="6">
        <f t="shared" si="24"/>
        <v>6</v>
      </c>
      <c r="M353" s="7">
        <v>500000</v>
      </c>
      <c r="N353" s="7">
        <v>15600</v>
      </c>
      <c r="O353" s="8" t="s">
        <v>1908</v>
      </c>
      <c r="P353" s="6" t="s">
        <v>1909</v>
      </c>
      <c r="Q353" s="6"/>
      <c r="R353" s="6"/>
      <c r="S353" s="6"/>
      <c r="T353" s="6" t="s">
        <v>634</v>
      </c>
      <c r="U353" s="6" t="s">
        <v>635</v>
      </c>
      <c r="V353" s="6" t="s">
        <v>1855</v>
      </c>
      <c r="W353" s="7">
        <v>3</v>
      </c>
      <c r="X353" s="6" t="s">
        <v>1910</v>
      </c>
      <c r="Y353" s="13">
        <v>283131466</v>
      </c>
      <c r="Z353" s="13">
        <v>283131466</v>
      </c>
      <c r="AA353"/>
      <c r="AB353"/>
      <c r="AC353"/>
      <c r="AE353" s="4" t="s">
        <v>529</v>
      </c>
      <c r="AF353" s="4" t="str">
        <f t="shared" si="21"/>
        <v>5128.01.17</v>
      </c>
      <c r="AG353" s="4" t="s">
        <v>530</v>
      </c>
      <c r="AH353" s="4" t="s">
        <v>531</v>
      </c>
      <c r="AI353" s="4" t="s">
        <v>7</v>
      </c>
      <c r="AJ353" s="4" t="s">
        <v>529</v>
      </c>
      <c r="AK353" s="4" t="s">
        <v>56</v>
      </c>
      <c r="AL353" s="4" t="s">
        <v>4645</v>
      </c>
      <c r="AM353" s="4" t="s">
        <v>296</v>
      </c>
      <c r="AN353" s="4" t="s">
        <v>529</v>
      </c>
      <c r="AO353" s="13">
        <v>19248170</v>
      </c>
      <c r="AP353" s="13">
        <v>8474071006</v>
      </c>
      <c r="AQ353"/>
    </row>
    <row r="354" spans="1:43" x14ac:dyDescent="0.25">
      <c r="A354" s="4" t="str">
        <f t="shared" si="22"/>
        <v>0211.01.29.7</v>
      </c>
      <c r="B354" s="4" t="str">
        <f t="shared" si="23"/>
        <v>0211.01.29</v>
      </c>
      <c r="C354" s="5" t="s">
        <v>629</v>
      </c>
      <c r="D354" s="6" t="s">
        <v>105</v>
      </c>
      <c r="E354" s="6" t="s">
        <v>106</v>
      </c>
      <c r="F354" s="6" t="s">
        <v>7</v>
      </c>
      <c r="G354" s="6" t="s">
        <v>107</v>
      </c>
      <c r="H354" s="6" t="s">
        <v>108</v>
      </c>
      <c r="I354" s="6" t="s">
        <v>1851</v>
      </c>
      <c r="J354" s="6">
        <v>3773</v>
      </c>
      <c r="K354" s="6" t="s">
        <v>1869</v>
      </c>
      <c r="L354" s="6">
        <f t="shared" si="24"/>
        <v>7</v>
      </c>
      <c r="M354" s="7">
        <v>1350000</v>
      </c>
      <c r="N354" s="7">
        <v>4430.3999999999996</v>
      </c>
      <c r="O354" s="8" t="s">
        <v>1870</v>
      </c>
      <c r="P354" s="6" t="s">
        <v>1871</v>
      </c>
      <c r="Q354" s="6"/>
      <c r="R354" s="6"/>
      <c r="S354" s="6"/>
      <c r="T354" s="6" t="s">
        <v>634</v>
      </c>
      <c r="U354" s="6" t="s">
        <v>635</v>
      </c>
      <c r="V354" s="6" t="s">
        <v>1855</v>
      </c>
      <c r="W354" s="7">
        <v>3</v>
      </c>
      <c r="X354" s="6" t="s">
        <v>1872</v>
      </c>
      <c r="Y354" s="13">
        <v>283131466</v>
      </c>
      <c r="Z354" s="13">
        <v>283131466</v>
      </c>
      <c r="AA354"/>
      <c r="AB354"/>
      <c r="AC354"/>
      <c r="AE354" s="4" t="s">
        <v>529</v>
      </c>
      <c r="AF354" s="4" t="str">
        <f t="shared" si="21"/>
        <v>5128.01.96</v>
      </c>
      <c r="AG354" s="4" t="s">
        <v>530</v>
      </c>
      <c r="AH354" s="4" t="s">
        <v>531</v>
      </c>
      <c r="AI354" s="4" t="s">
        <v>7</v>
      </c>
      <c r="AJ354" s="4" t="s">
        <v>529</v>
      </c>
      <c r="AK354" s="4" t="s">
        <v>433</v>
      </c>
      <c r="AL354" s="4" t="s">
        <v>4646</v>
      </c>
      <c r="AM354" s="4" t="s">
        <v>296</v>
      </c>
      <c r="AN354" s="4" t="s">
        <v>529</v>
      </c>
      <c r="AO354" s="13">
        <v>6106484117</v>
      </c>
      <c r="AP354" s="13">
        <v>8474071006</v>
      </c>
      <c r="AQ354"/>
    </row>
    <row r="355" spans="1:43" x14ac:dyDescent="0.25">
      <c r="A355" s="4" t="str">
        <f t="shared" si="22"/>
        <v>0211.01.29.8</v>
      </c>
      <c r="B355" s="4" t="str">
        <f t="shared" si="23"/>
        <v>0211.01.29</v>
      </c>
      <c r="C355" s="5" t="s">
        <v>629</v>
      </c>
      <c r="D355" s="6" t="s">
        <v>105</v>
      </c>
      <c r="E355" s="6" t="s">
        <v>106</v>
      </c>
      <c r="F355" s="6" t="s">
        <v>7</v>
      </c>
      <c r="G355" s="6" t="s">
        <v>107</v>
      </c>
      <c r="H355" s="6" t="s">
        <v>108</v>
      </c>
      <c r="I355" s="6" t="s">
        <v>1851</v>
      </c>
      <c r="J355" s="6">
        <v>4624</v>
      </c>
      <c r="K355" s="6" t="s">
        <v>1852</v>
      </c>
      <c r="L355" s="6">
        <f t="shared" si="24"/>
        <v>8</v>
      </c>
      <c r="M355" s="7">
        <v>1500000</v>
      </c>
      <c r="N355" s="7">
        <v>5889</v>
      </c>
      <c r="O355" s="8" t="s">
        <v>1853</v>
      </c>
      <c r="P355" s="6" t="s">
        <v>1854</v>
      </c>
      <c r="Q355" s="6"/>
      <c r="R355" s="6"/>
      <c r="S355" s="6"/>
      <c r="T355" s="6" t="s">
        <v>634</v>
      </c>
      <c r="U355" s="6" t="s">
        <v>635</v>
      </c>
      <c r="V355" s="6" t="s">
        <v>1855</v>
      </c>
      <c r="W355" s="7">
        <v>3</v>
      </c>
      <c r="X355" s="6" t="s">
        <v>1856</v>
      </c>
      <c r="Y355" s="13">
        <v>283131466</v>
      </c>
      <c r="Z355" s="13">
        <v>283131466</v>
      </c>
      <c r="AA355"/>
      <c r="AB355"/>
      <c r="AC355"/>
      <c r="AE355" s="4" t="s">
        <v>529</v>
      </c>
      <c r="AF355" s="4" t="str">
        <f t="shared" si="21"/>
        <v>5128.01.98</v>
      </c>
      <c r="AG355" s="4" t="s">
        <v>530</v>
      </c>
      <c r="AH355" s="4" t="s">
        <v>531</v>
      </c>
      <c r="AI355" s="4" t="s">
        <v>7</v>
      </c>
      <c r="AJ355" s="4" t="s">
        <v>529</v>
      </c>
      <c r="AK355" s="4" t="s">
        <v>27</v>
      </c>
      <c r="AL355" s="4" t="s">
        <v>542</v>
      </c>
      <c r="AM355" s="4" t="s">
        <v>296</v>
      </c>
      <c r="AN355" s="4" t="s">
        <v>529</v>
      </c>
      <c r="AO355" s="13">
        <v>16286138930</v>
      </c>
      <c r="AP355" s="13">
        <v>8474071006</v>
      </c>
      <c r="AQ355"/>
    </row>
    <row r="356" spans="1:43" x14ac:dyDescent="0.25">
      <c r="A356" s="4" t="str">
        <f t="shared" si="22"/>
        <v>0211.01.31.1</v>
      </c>
      <c r="B356" s="4" t="str">
        <f t="shared" si="23"/>
        <v>0211.01.31</v>
      </c>
      <c r="C356" s="9" t="s">
        <v>629</v>
      </c>
      <c r="D356" s="10" t="s">
        <v>105</v>
      </c>
      <c r="E356" s="10" t="s">
        <v>106</v>
      </c>
      <c r="F356" s="10" t="s">
        <v>7</v>
      </c>
      <c r="G356" s="10" t="s">
        <v>107</v>
      </c>
      <c r="H356" s="10" t="s">
        <v>112</v>
      </c>
      <c r="I356" s="10" t="s">
        <v>1873</v>
      </c>
      <c r="J356" s="10">
        <v>2227</v>
      </c>
      <c r="K356" s="10" t="s">
        <v>1882</v>
      </c>
      <c r="L356" s="6">
        <f t="shared" si="24"/>
        <v>1</v>
      </c>
      <c r="M356" s="11">
        <v>69206705.359999999</v>
      </c>
      <c r="N356" s="11">
        <v>1300</v>
      </c>
      <c r="O356" s="12" t="s">
        <v>1883</v>
      </c>
      <c r="P356" s="10" t="s">
        <v>1884</v>
      </c>
      <c r="Q356" s="10"/>
      <c r="R356" s="10"/>
      <c r="S356" s="10"/>
      <c r="T356" s="10" t="s">
        <v>634</v>
      </c>
      <c r="U356" s="10" t="s">
        <v>635</v>
      </c>
      <c r="V356" s="10" t="s">
        <v>1877</v>
      </c>
      <c r="W356" s="11">
        <v>4</v>
      </c>
      <c r="X356" s="10" t="s">
        <v>1885</v>
      </c>
      <c r="Y356" s="13">
        <v>139000277</v>
      </c>
      <c r="Z356" s="13">
        <v>139000277</v>
      </c>
      <c r="AA356"/>
      <c r="AB356"/>
      <c r="AC356"/>
      <c r="AE356" s="4" t="s">
        <v>529</v>
      </c>
      <c r="AF356" s="4" t="str">
        <f t="shared" si="21"/>
        <v>5128.01.99</v>
      </c>
      <c r="AG356" s="4" t="s">
        <v>530</v>
      </c>
      <c r="AH356" s="4" t="s">
        <v>531</v>
      </c>
      <c r="AI356" s="4" t="s">
        <v>7</v>
      </c>
      <c r="AJ356" s="4" t="s">
        <v>529</v>
      </c>
      <c r="AK356" s="4" t="s">
        <v>104</v>
      </c>
      <c r="AL356" s="4" t="s">
        <v>4555</v>
      </c>
      <c r="AM356" s="4" t="s">
        <v>296</v>
      </c>
      <c r="AN356" s="4" t="s">
        <v>529</v>
      </c>
      <c r="AO356" s="13">
        <v>18989116561</v>
      </c>
      <c r="AP356" s="13">
        <v>8474071006</v>
      </c>
      <c r="AQ356"/>
    </row>
    <row r="357" spans="1:43" x14ac:dyDescent="0.25">
      <c r="A357" s="4" t="str">
        <f t="shared" si="22"/>
        <v>0211.01.31.2</v>
      </c>
      <c r="B357" s="4" t="str">
        <f t="shared" si="23"/>
        <v>0211.01.31</v>
      </c>
      <c r="C357" s="5" t="s">
        <v>629</v>
      </c>
      <c r="D357" s="6" t="s">
        <v>105</v>
      </c>
      <c r="E357" s="6" t="s">
        <v>106</v>
      </c>
      <c r="F357" s="6" t="s">
        <v>7</v>
      </c>
      <c r="G357" s="6" t="s">
        <v>107</v>
      </c>
      <c r="H357" s="6" t="s">
        <v>112</v>
      </c>
      <c r="I357" s="6" t="s">
        <v>1873</v>
      </c>
      <c r="J357" s="6">
        <v>2232</v>
      </c>
      <c r="K357" s="6" t="s">
        <v>1879</v>
      </c>
      <c r="L357" s="6">
        <f t="shared" si="24"/>
        <v>2</v>
      </c>
      <c r="M357" s="7">
        <v>16120312</v>
      </c>
      <c r="N357" s="7">
        <v>240000</v>
      </c>
      <c r="O357" s="8" t="s">
        <v>1747</v>
      </c>
      <c r="P357" s="6" t="s">
        <v>1880</v>
      </c>
      <c r="Q357" s="6"/>
      <c r="R357" s="6"/>
      <c r="S357" s="6"/>
      <c r="T357" s="6" t="s">
        <v>634</v>
      </c>
      <c r="U357" s="6" t="s">
        <v>635</v>
      </c>
      <c r="V357" s="6" t="s">
        <v>1877</v>
      </c>
      <c r="W357" s="7">
        <v>4</v>
      </c>
      <c r="X357" s="6" t="s">
        <v>1881</v>
      </c>
      <c r="Y357" s="13">
        <v>139000277</v>
      </c>
      <c r="Z357" s="13">
        <v>139000277</v>
      </c>
      <c r="AA357"/>
      <c r="AB357"/>
      <c r="AC357"/>
      <c r="AE357" s="4" t="s">
        <v>532</v>
      </c>
      <c r="AF357" s="4" t="str">
        <f t="shared" si="21"/>
        <v>5130.01.11</v>
      </c>
      <c r="AG357" s="4" t="s">
        <v>533</v>
      </c>
      <c r="AH357" s="4" t="s">
        <v>534</v>
      </c>
      <c r="AI357" s="4" t="s">
        <v>7</v>
      </c>
      <c r="AJ357" s="4" t="s">
        <v>532</v>
      </c>
      <c r="AK357" s="4" t="s">
        <v>10</v>
      </c>
      <c r="AL357" s="4" t="s">
        <v>4647</v>
      </c>
      <c r="AM357" s="4" t="s">
        <v>296</v>
      </c>
      <c r="AN357" s="4" t="s">
        <v>532</v>
      </c>
      <c r="AO357" s="13">
        <v>91532525</v>
      </c>
      <c r="AP357" s="13">
        <v>91532525</v>
      </c>
      <c r="AQ357"/>
    </row>
    <row r="358" spans="1:43" x14ac:dyDescent="0.25">
      <c r="A358" s="4" t="str">
        <f t="shared" si="22"/>
        <v>0211.01.31.3</v>
      </c>
      <c r="B358" s="4" t="str">
        <f t="shared" si="23"/>
        <v>0211.01.31</v>
      </c>
      <c r="C358" s="5" t="s">
        <v>629</v>
      </c>
      <c r="D358" s="6" t="s">
        <v>105</v>
      </c>
      <c r="E358" s="6" t="s">
        <v>106</v>
      </c>
      <c r="F358" s="6" t="s">
        <v>7</v>
      </c>
      <c r="G358" s="6" t="s">
        <v>107</v>
      </c>
      <c r="H358" s="6" t="s">
        <v>112</v>
      </c>
      <c r="I358" s="6" t="s">
        <v>1873</v>
      </c>
      <c r="J358" s="6">
        <v>2235</v>
      </c>
      <c r="K358" s="6" t="s">
        <v>1886</v>
      </c>
      <c r="L358" s="6">
        <f t="shared" si="24"/>
        <v>3</v>
      </c>
      <c r="M358" s="7">
        <v>8840000</v>
      </c>
      <c r="N358" s="7">
        <v>8</v>
      </c>
      <c r="O358" s="8" t="s">
        <v>1887</v>
      </c>
      <c r="P358" s="6" t="s">
        <v>1888</v>
      </c>
      <c r="Q358" s="6"/>
      <c r="R358" s="6"/>
      <c r="S358" s="6"/>
      <c r="T358" s="6" t="s">
        <v>634</v>
      </c>
      <c r="U358" s="6" t="s">
        <v>635</v>
      </c>
      <c r="V358" s="6" t="s">
        <v>1877</v>
      </c>
      <c r="W358" s="7">
        <v>4</v>
      </c>
      <c r="X358" s="6" t="s">
        <v>1889</v>
      </c>
      <c r="Y358" s="13">
        <v>139000277</v>
      </c>
      <c r="Z358" s="13">
        <v>139000277</v>
      </c>
      <c r="AA358"/>
      <c r="AB358"/>
      <c r="AC358"/>
      <c r="AE358" s="4" t="s">
        <v>4650</v>
      </c>
      <c r="AF358" s="4" t="str">
        <f t="shared" si="21"/>
        <v>5131.01.11</v>
      </c>
      <c r="AG358" s="4" t="s">
        <v>4648</v>
      </c>
      <c r="AH358" s="4" t="s">
        <v>4649</v>
      </c>
      <c r="AI358" s="4" t="s">
        <v>7</v>
      </c>
      <c r="AJ358" s="4" t="s">
        <v>4650</v>
      </c>
      <c r="AK358" s="4" t="s">
        <v>10</v>
      </c>
      <c r="AL358" s="4" t="s">
        <v>4651</v>
      </c>
      <c r="AM358" s="4" t="s">
        <v>296</v>
      </c>
      <c r="AN358" s="4" t="s">
        <v>4650</v>
      </c>
      <c r="AO358" s="13">
        <v>2006942168</v>
      </c>
      <c r="AP358" s="13">
        <v>2006942168</v>
      </c>
      <c r="AQ358"/>
    </row>
    <row r="359" spans="1:43" x14ac:dyDescent="0.25">
      <c r="A359" s="4" t="str">
        <f t="shared" si="22"/>
        <v>0211.01.31.4</v>
      </c>
      <c r="B359" s="4" t="str">
        <f t="shared" si="23"/>
        <v>0211.01.31</v>
      </c>
      <c r="C359" s="9" t="s">
        <v>629</v>
      </c>
      <c r="D359" s="10" t="s">
        <v>105</v>
      </c>
      <c r="E359" s="10" t="s">
        <v>106</v>
      </c>
      <c r="F359" s="10" t="s">
        <v>7</v>
      </c>
      <c r="G359" s="10" t="s">
        <v>107</v>
      </c>
      <c r="H359" s="10" t="s">
        <v>112</v>
      </c>
      <c r="I359" s="10" t="s">
        <v>1873</v>
      </c>
      <c r="J359" s="10">
        <v>2239</v>
      </c>
      <c r="K359" s="10" t="s">
        <v>1874</v>
      </c>
      <c r="L359" s="6">
        <f t="shared" si="24"/>
        <v>4</v>
      </c>
      <c r="M359" s="11">
        <v>13416000</v>
      </c>
      <c r="N359" s="11">
        <v>4000</v>
      </c>
      <c r="O359" s="12" t="s">
        <v>1875</v>
      </c>
      <c r="P359" s="10" t="s">
        <v>1876</v>
      </c>
      <c r="Q359" s="10"/>
      <c r="R359" s="10"/>
      <c r="S359" s="10"/>
      <c r="T359" s="10" t="s">
        <v>634</v>
      </c>
      <c r="U359" s="10" t="s">
        <v>635</v>
      </c>
      <c r="V359" s="10" t="s">
        <v>1877</v>
      </c>
      <c r="W359" s="11">
        <v>2</v>
      </c>
      <c r="X359" s="10" t="s">
        <v>1878</v>
      </c>
      <c r="Y359" s="13">
        <v>139000277</v>
      </c>
      <c r="Z359" s="13">
        <v>139000277</v>
      </c>
      <c r="AA359"/>
      <c r="AB359"/>
      <c r="AC359"/>
      <c r="AE359" s="4" t="s">
        <v>535</v>
      </c>
      <c r="AF359" s="4" t="str">
        <f t="shared" si="21"/>
        <v>5132.01.11</v>
      </c>
      <c r="AG359" s="4" t="s">
        <v>208</v>
      </c>
      <c r="AH359" s="4" t="s">
        <v>535</v>
      </c>
      <c r="AI359" s="4" t="s">
        <v>7</v>
      </c>
      <c r="AJ359" s="4" t="s">
        <v>535</v>
      </c>
      <c r="AK359" s="4" t="s">
        <v>10</v>
      </c>
      <c r="AL359" s="4" t="s">
        <v>4652</v>
      </c>
      <c r="AM359" s="4" t="s">
        <v>296</v>
      </c>
      <c r="AN359" s="4" t="s">
        <v>535</v>
      </c>
      <c r="AO359" s="13">
        <v>270628385</v>
      </c>
      <c r="AP359" s="13">
        <v>270628385</v>
      </c>
      <c r="AQ359"/>
    </row>
    <row r="360" spans="1:43" x14ac:dyDescent="0.25">
      <c r="A360" s="4" t="str">
        <f t="shared" si="22"/>
        <v>0212.01.11.1</v>
      </c>
      <c r="B360" s="4" t="str">
        <f t="shared" si="23"/>
        <v>0212.01.11</v>
      </c>
      <c r="C360" s="5" t="s">
        <v>629</v>
      </c>
      <c r="D360" s="6" t="s">
        <v>113</v>
      </c>
      <c r="E360" s="6" t="s">
        <v>114</v>
      </c>
      <c r="F360" s="6" t="s">
        <v>7</v>
      </c>
      <c r="G360" s="6" t="s">
        <v>115</v>
      </c>
      <c r="H360" s="6" t="s">
        <v>10</v>
      </c>
      <c r="I360" s="6" t="s">
        <v>1911</v>
      </c>
      <c r="J360" s="6">
        <v>3391</v>
      </c>
      <c r="K360" s="6" t="s">
        <v>2011</v>
      </c>
      <c r="L360" s="6">
        <f t="shared" si="24"/>
        <v>1</v>
      </c>
      <c r="M360" s="7">
        <v>2560248</v>
      </c>
      <c r="N360" s="7">
        <v>2</v>
      </c>
      <c r="O360" s="8" t="s">
        <v>2012</v>
      </c>
      <c r="P360" s="6" t="s">
        <v>1914</v>
      </c>
      <c r="Q360" s="6"/>
      <c r="R360" s="6"/>
      <c r="S360" s="6"/>
      <c r="T360" s="6" t="s">
        <v>634</v>
      </c>
      <c r="U360" s="6" t="s">
        <v>635</v>
      </c>
      <c r="V360" s="6" t="s">
        <v>1915</v>
      </c>
      <c r="W360" s="7">
        <v>3</v>
      </c>
      <c r="X360" s="6" t="s">
        <v>2013</v>
      </c>
      <c r="Y360" s="13">
        <v>23796921</v>
      </c>
      <c r="Z360" s="13">
        <v>4345054864</v>
      </c>
      <c r="AA360"/>
      <c r="AB360"/>
      <c r="AC360"/>
      <c r="AE360" s="4" t="s">
        <v>536</v>
      </c>
      <c r="AF360" s="4" t="str">
        <f t="shared" si="21"/>
        <v>5133.01.11</v>
      </c>
      <c r="AG360" s="4" t="s">
        <v>211</v>
      </c>
      <c r="AH360" s="4" t="s">
        <v>536</v>
      </c>
      <c r="AI360" s="4" t="s">
        <v>7</v>
      </c>
      <c r="AJ360" s="4" t="s">
        <v>536</v>
      </c>
      <c r="AK360" s="4" t="s">
        <v>10</v>
      </c>
      <c r="AL360" s="4" t="s">
        <v>4653</v>
      </c>
      <c r="AM360" s="4" t="s">
        <v>296</v>
      </c>
      <c r="AN360" s="4" t="s">
        <v>536</v>
      </c>
      <c r="AO360" s="13">
        <v>47976627</v>
      </c>
      <c r="AP360" s="13">
        <v>47976627</v>
      </c>
      <c r="AQ360"/>
    </row>
    <row r="361" spans="1:43" x14ac:dyDescent="0.25">
      <c r="A361" s="4" t="str">
        <f t="shared" si="22"/>
        <v>0212.01.11.2</v>
      </c>
      <c r="B361" s="4" t="str">
        <f t="shared" si="23"/>
        <v>0212.01.11</v>
      </c>
      <c r="C361" s="9" t="s">
        <v>629</v>
      </c>
      <c r="D361" s="10" t="s">
        <v>113</v>
      </c>
      <c r="E361" s="10" t="s">
        <v>114</v>
      </c>
      <c r="F361" s="10" t="s">
        <v>7</v>
      </c>
      <c r="G361" s="10" t="s">
        <v>115</v>
      </c>
      <c r="H361" s="10" t="s">
        <v>10</v>
      </c>
      <c r="I361" s="10" t="s">
        <v>1911</v>
      </c>
      <c r="J361" s="10">
        <v>3392</v>
      </c>
      <c r="K361" s="10" t="s">
        <v>1912</v>
      </c>
      <c r="L361" s="6">
        <f t="shared" si="24"/>
        <v>2</v>
      </c>
      <c r="M361" s="11">
        <v>4000000</v>
      </c>
      <c r="N361" s="11">
        <v>3</v>
      </c>
      <c r="O361" s="12" t="s">
        <v>1913</v>
      </c>
      <c r="P361" s="10" t="s">
        <v>1914</v>
      </c>
      <c r="Q361" s="10"/>
      <c r="R361" s="10"/>
      <c r="S361" s="10"/>
      <c r="T361" s="10" t="s">
        <v>634</v>
      </c>
      <c r="U361" s="10" t="s">
        <v>635</v>
      </c>
      <c r="V361" s="10" t="s">
        <v>1915</v>
      </c>
      <c r="W361" s="11">
        <v>3</v>
      </c>
      <c r="X361" s="10" t="s">
        <v>1916</v>
      </c>
      <c r="Y361" s="13">
        <v>23796921</v>
      </c>
      <c r="Z361" s="13">
        <v>4345054864</v>
      </c>
      <c r="AA361"/>
      <c r="AB361"/>
      <c r="AC361"/>
      <c r="AE361" s="4" t="s">
        <v>537</v>
      </c>
      <c r="AF361" s="4" t="str">
        <f t="shared" si="21"/>
        <v>5134.01.11</v>
      </c>
      <c r="AG361" s="4" t="s">
        <v>214</v>
      </c>
      <c r="AH361" s="4" t="s">
        <v>537</v>
      </c>
      <c r="AI361" s="4" t="s">
        <v>7</v>
      </c>
      <c r="AJ361" s="4" t="s">
        <v>537</v>
      </c>
      <c r="AK361" s="4" t="s">
        <v>10</v>
      </c>
      <c r="AL361" s="4" t="s">
        <v>3421</v>
      </c>
      <c r="AM361" s="4" t="s">
        <v>296</v>
      </c>
      <c r="AN361" s="4" t="s">
        <v>537</v>
      </c>
      <c r="AO361" s="13">
        <v>59717559</v>
      </c>
      <c r="AP361" s="13">
        <v>59717559</v>
      </c>
      <c r="AQ361"/>
    </row>
    <row r="362" spans="1:43" x14ac:dyDescent="0.25">
      <c r="A362" s="4" t="str">
        <f t="shared" si="22"/>
        <v>0212.01.11.3</v>
      </c>
      <c r="B362" s="4" t="str">
        <f t="shared" si="23"/>
        <v>0212.01.11</v>
      </c>
      <c r="C362" s="5" t="s">
        <v>629</v>
      </c>
      <c r="D362" s="6" t="s">
        <v>113</v>
      </c>
      <c r="E362" s="6" t="s">
        <v>114</v>
      </c>
      <c r="F362" s="6" t="s">
        <v>7</v>
      </c>
      <c r="G362" s="6" t="s">
        <v>115</v>
      </c>
      <c r="H362" s="6" t="s">
        <v>10</v>
      </c>
      <c r="I362" s="6" t="s">
        <v>1911</v>
      </c>
      <c r="J362" s="6">
        <v>3394</v>
      </c>
      <c r="K362" s="6" t="s">
        <v>1970</v>
      </c>
      <c r="L362" s="6">
        <f t="shared" si="24"/>
        <v>3</v>
      </c>
      <c r="M362" s="7">
        <v>1224723</v>
      </c>
      <c r="N362" s="7">
        <v>40</v>
      </c>
      <c r="O362" s="8" t="s">
        <v>1971</v>
      </c>
      <c r="P362" s="6" t="s">
        <v>1972</v>
      </c>
      <c r="Q362" s="6"/>
      <c r="R362" s="6"/>
      <c r="S362" s="6"/>
      <c r="T362" s="6" t="s">
        <v>634</v>
      </c>
      <c r="U362" s="6" t="s">
        <v>635</v>
      </c>
      <c r="V362" s="6" t="s">
        <v>1915</v>
      </c>
      <c r="W362" s="7">
        <v>3</v>
      </c>
      <c r="X362" s="6" t="s">
        <v>1973</v>
      </c>
      <c r="Y362" s="13">
        <v>23796921</v>
      </c>
      <c r="Z362" s="13">
        <v>4345054864</v>
      </c>
      <c r="AA362"/>
      <c r="AB362"/>
      <c r="AC362"/>
      <c r="AE362" s="4" t="s">
        <v>538</v>
      </c>
      <c r="AF362" s="4" t="str">
        <f t="shared" si="21"/>
        <v>5135.01.11</v>
      </c>
      <c r="AG362" s="4" t="s">
        <v>217</v>
      </c>
      <c r="AH362" s="4" t="s">
        <v>539</v>
      </c>
      <c r="AI362" s="4" t="s">
        <v>7</v>
      </c>
      <c r="AJ362" s="4" t="s">
        <v>538</v>
      </c>
      <c r="AK362" s="4" t="s">
        <v>10</v>
      </c>
      <c r="AL362" s="4" t="s">
        <v>4654</v>
      </c>
      <c r="AM362" s="4" t="s">
        <v>296</v>
      </c>
      <c r="AN362" s="4" t="s">
        <v>538</v>
      </c>
      <c r="AO362" s="13">
        <v>368056170</v>
      </c>
      <c r="AP362" s="13">
        <v>373201454</v>
      </c>
      <c r="AQ362"/>
    </row>
    <row r="363" spans="1:43" x14ac:dyDescent="0.25">
      <c r="A363" s="4" t="str">
        <f t="shared" si="22"/>
        <v>0212.01.11.4</v>
      </c>
      <c r="B363" s="4" t="str">
        <f t="shared" si="23"/>
        <v>0212.01.11</v>
      </c>
      <c r="C363" s="9" t="s">
        <v>629</v>
      </c>
      <c r="D363" s="10" t="s">
        <v>113</v>
      </c>
      <c r="E363" s="10" t="s">
        <v>114</v>
      </c>
      <c r="F363" s="10" t="s">
        <v>7</v>
      </c>
      <c r="G363" s="10" t="s">
        <v>115</v>
      </c>
      <c r="H363" s="10" t="s">
        <v>10</v>
      </c>
      <c r="I363" s="10" t="s">
        <v>1911</v>
      </c>
      <c r="J363" s="10">
        <v>3395</v>
      </c>
      <c r="K363" s="10" t="s">
        <v>1974</v>
      </c>
      <c r="L363" s="6">
        <f t="shared" si="24"/>
        <v>4</v>
      </c>
      <c r="M363" s="11">
        <v>5500000</v>
      </c>
      <c r="N363" s="11">
        <v>1</v>
      </c>
      <c r="O363" s="12" t="s">
        <v>1975</v>
      </c>
      <c r="P363" s="10" t="s">
        <v>1976</v>
      </c>
      <c r="Q363" s="10"/>
      <c r="R363" s="10"/>
      <c r="S363" s="10"/>
      <c r="T363" s="10" t="s">
        <v>634</v>
      </c>
      <c r="U363" s="10" t="s">
        <v>635</v>
      </c>
      <c r="V363" s="10" t="s">
        <v>1915</v>
      </c>
      <c r="W363" s="11">
        <v>3</v>
      </c>
      <c r="X363" s="10" t="s">
        <v>1977</v>
      </c>
      <c r="Y363" s="13">
        <v>23796921</v>
      </c>
      <c r="Z363" s="13">
        <v>4345054864</v>
      </c>
      <c r="AA363"/>
      <c r="AB363"/>
      <c r="AC363"/>
      <c r="AE363" s="4" t="s">
        <v>538</v>
      </c>
      <c r="AF363" s="4" t="str">
        <f t="shared" si="21"/>
        <v>5135.01.98</v>
      </c>
      <c r="AG363" s="4" t="s">
        <v>217</v>
      </c>
      <c r="AH363" s="4" t="s">
        <v>539</v>
      </c>
      <c r="AI363" s="4" t="s">
        <v>7</v>
      </c>
      <c r="AJ363" s="4" t="s">
        <v>538</v>
      </c>
      <c r="AK363" s="4" t="s">
        <v>27</v>
      </c>
      <c r="AL363" s="4" t="s">
        <v>4655</v>
      </c>
      <c r="AM363" s="4" t="s">
        <v>296</v>
      </c>
      <c r="AN363" s="4" t="s">
        <v>538</v>
      </c>
      <c r="AO363" s="13">
        <v>3120284</v>
      </c>
      <c r="AP363" s="13">
        <v>373201454</v>
      </c>
      <c r="AQ363"/>
    </row>
    <row r="364" spans="1:43" x14ac:dyDescent="0.25">
      <c r="A364" s="4" t="str">
        <f t="shared" si="22"/>
        <v>0212.01.11.5</v>
      </c>
      <c r="B364" s="4" t="str">
        <f t="shared" si="23"/>
        <v>0212.01.11</v>
      </c>
      <c r="C364" s="5" t="s">
        <v>629</v>
      </c>
      <c r="D364" s="6" t="s">
        <v>113</v>
      </c>
      <c r="E364" s="6" t="s">
        <v>114</v>
      </c>
      <c r="F364" s="6" t="s">
        <v>7</v>
      </c>
      <c r="G364" s="6" t="s">
        <v>115</v>
      </c>
      <c r="H364" s="6" t="s">
        <v>10</v>
      </c>
      <c r="I364" s="6" t="s">
        <v>1911</v>
      </c>
      <c r="J364" s="6">
        <v>3396</v>
      </c>
      <c r="K364" s="6" t="s">
        <v>1978</v>
      </c>
      <c r="L364" s="6">
        <f t="shared" si="24"/>
        <v>5</v>
      </c>
      <c r="M364" s="7">
        <v>8324750</v>
      </c>
      <c r="N364" s="7">
        <v>1</v>
      </c>
      <c r="O364" s="8" t="s">
        <v>122</v>
      </c>
      <c r="P364" s="6" t="s">
        <v>1979</v>
      </c>
      <c r="Q364" s="6"/>
      <c r="R364" s="6"/>
      <c r="S364" s="6"/>
      <c r="T364" s="6" t="s">
        <v>634</v>
      </c>
      <c r="U364" s="6" t="s">
        <v>635</v>
      </c>
      <c r="V364" s="6" t="s">
        <v>1915</v>
      </c>
      <c r="W364" s="7">
        <v>3</v>
      </c>
      <c r="X364" s="6" t="s">
        <v>1980</v>
      </c>
      <c r="Y364" s="13">
        <v>23796921</v>
      </c>
      <c r="Z364" s="13">
        <v>4345054864</v>
      </c>
      <c r="AA364"/>
      <c r="AB364"/>
      <c r="AC364"/>
      <c r="AE364" s="4" t="s">
        <v>538</v>
      </c>
      <c r="AF364" s="4" t="str">
        <f t="shared" si="21"/>
        <v>5135.01.99</v>
      </c>
      <c r="AG364" s="4" t="s">
        <v>217</v>
      </c>
      <c r="AH364" s="4" t="s">
        <v>539</v>
      </c>
      <c r="AI364" s="4" t="s">
        <v>7</v>
      </c>
      <c r="AJ364" s="4" t="s">
        <v>538</v>
      </c>
      <c r="AK364" s="4" t="s">
        <v>104</v>
      </c>
      <c r="AL364" s="4" t="s">
        <v>4555</v>
      </c>
      <c r="AM364" s="4" t="s">
        <v>296</v>
      </c>
      <c r="AN364" s="4" t="s">
        <v>538</v>
      </c>
      <c r="AO364" s="13">
        <v>18989116561</v>
      </c>
      <c r="AP364" s="13">
        <v>373201454</v>
      </c>
      <c r="AQ364"/>
    </row>
    <row r="365" spans="1:43" x14ac:dyDescent="0.25">
      <c r="A365" s="4" t="str">
        <f t="shared" si="22"/>
        <v>0212.01.17.1</v>
      </c>
      <c r="B365" s="4" t="str">
        <f t="shared" si="23"/>
        <v>0212.01.17</v>
      </c>
      <c r="C365" s="5" t="s">
        <v>629</v>
      </c>
      <c r="D365" s="6" t="s">
        <v>113</v>
      </c>
      <c r="E365" s="6" t="s">
        <v>114</v>
      </c>
      <c r="F365" s="6" t="s">
        <v>7</v>
      </c>
      <c r="G365" s="6" t="s">
        <v>115</v>
      </c>
      <c r="H365" s="6" t="s">
        <v>56</v>
      </c>
      <c r="I365" s="6" t="s">
        <v>1917</v>
      </c>
      <c r="J365" s="6">
        <v>3397</v>
      </c>
      <c r="K365" s="6" t="s">
        <v>2004</v>
      </c>
      <c r="L365" s="6">
        <f t="shared" si="24"/>
        <v>1</v>
      </c>
      <c r="M365" s="7">
        <v>2300000</v>
      </c>
      <c r="N365" s="7">
        <v>40</v>
      </c>
      <c r="O365" s="8" t="s">
        <v>126</v>
      </c>
      <c r="P365" s="6" t="s">
        <v>2005</v>
      </c>
      <c r="Q365" s="6"/>
      <c r="R365" s="6"/>
      <c r="S365" s="6"/>
      <c r="T365" s="6" t="s">
        <v>634</v>
      </c>
      <c r="U365" s="6" t="s">
        <v>635</v>
      </c>
      <c r="V365" s="6" t="s">
        <v>1921</v>
      </c>
      <c r="W365" s="7">
        <v>3</v>
      </c>
      <c r="X365" s="6" t="s">
        <v>2006</v>
      </c>
      <c r="Y365" s="13">
        <v>724507395</v>
      </c>
      <c r="Z365" s="13">
        <v>4345054864</v>
      </c>
      <c r="AA365"/>
      <c r="AB365"/>
      <c r="AC365"/>
      <c r="AE365" s="4" t="s">
        <v>540</v>
      </c>
      <c r="AF365" s="4" t="str">
        <f t="shared" si="21"/>
        <v>5136.01.11</v>
      </c>
      <c r="AG365" s="4" t="s">
        <v>541</v>
      </c>
      <c r="AH365" s="4" t="s">
        <v>540</v>
      </c>
      <c r="AI365" s="4" t="s">
        <v>7</v>
      </c>
      <c r="AJ365" s="4" t="s">
        <v>540</v>
      </c>
      <c r="AK365" s="4" t="s">
        <v>10</v>
      </c>
      <c r="AL365" s="4" t="s">
        <v>3449</v>
      </c>
      <c r="AM365" s="4" t="s">
        <v>296</v>
      </c>
      <c r="AN365" s="4" t="s">
        <v>540</v>
      </c>
      <c r="AO365" s="13">
        <v>282075293</v>
      </c>
      <c r="AP365" s="13">
        <v>282975293</v>
      </c>
      <c r="AQ365"/>
    </row>
    <row r="366" spans="1:43" x14ac:dyDescent="0.25">
      <c r="A366" s="4" t="str">
        <f t="shared" si="22"/>
        <v>0212.01.17.2</v>
      </c>
      <c r="B366" s="4" t="str">
        <f t="shared" si="23"/>
        <v>0212.01.17</v>
      </c>
      <c r="C366" s="5" t="s">
        <v>629</v>
      </c>
      <c r="D366" s="6" t="s">
        <v>113</v>
      </c>
      <c r="E366" s="6" t="s">
        <v>114</v>
      </c>
      <c r="F366" s="6" t="s">
        <v>7</v>
      </c>
      <c r="G366" s="6" t="s">
        <v>115</v>
      </c>
      <c r="H366" s="6" t="s">
        <v>56</v>
      </c>
      <c r="I366" s="6" t="s">
        <v>1917</v>
      </c>
      <c r="J366" s="6">
        <v>3399</v>
      </c>
      <c r="K366" s="6" t="s">
        <v>1918</v>
      </c>
      <c r="L366" s="6">
        <f t="shared" si="24"/>
        <v>2</v>
      </c>
      <c r="M366" s="7">
        <v>1429390</v>
      </c>
      <c r="N366" s="7">
        <v>40</v>
      </c>
      <c r="O366" s="8" t="s">
        <v>1919</v>
      </c>
      <c r="P366" s="6" t="s">
        <v>1920</v>
      </c>
      <c r="Q366" s="6"/>
      <c r="R366" s="6"/>
      <c r="S366" s="6"/>
      <c r="T366" s="6" t="s">
        <v>634</v>
      </c>
      <c r="U366" s="6" t="s">
        <v>635</v>
      </c>
      <c r="V366" s="6" t="s">
        <v>1921</v>
      </c>
      <c r="W366" s="7">
        <v>3</v>
      </c>
      <c r="X366" s="6" t="s">
        <v>1922</v>
      </c>
      <c r="Y366" s="13">
        <v>724507395</v>
      </c>
      <c r="Z366" s="13">
        <v>4345054864</v>
      </c>
      <c r="AA366"/>
      <c r="AB366"/>
      <c r="AC366"/>
      <c r="AE366" s="4" t="s">
        <v>540</v>
      </c>
      <c r="AF366" s="4" t="str">
        <f t="shared" si="21"/>
        <v>5136.01.98</v>
      </c>
      <c r="AG366" s="4" t="s">
        <v>541</v>
      </c>
      <c r="AH366" s="4" t="s">
        <v>540</v>
      </c>
      <c r="AI366" s="4" t="s">
        <v>7</v>
      </c>
      <c r="AJ366" s="4" t="s">
        <v>540</v>
      </c>
      <c r="AK366" s="4" t="s">
        <v>27</v>
      </c>
      <c r="AL366" s="4" t="s">
        <v>542</v>
      </c>
      <c r="AM366" s="4" t="s">
        <v>296</v>
      </c>
      <c r="AN366" s="4" t="s">
        <v>540</v>
      </c>
      <c r="AO366" s="13">
        <v>16286138930</v>
      </c>
      <c r="AP366" s="13">
        <v>282975293</v>
      </c>
      <c r="AQ366"/>
    </row>
    <row r="367" spans="1:43" x14ac:dyDescent="0.25">
      <c r="A367" s="4" t="str">
        <f t="shared" si="22"/>
        <v>0212.01.17.3</v>
      </c>
      <c r="B367" s="4" t="str">
        <f t="shared" si="23"/>
        <v>0212.01.17</v>
      </c>
      <c r="C367" s="9" t="s">
        <v>629</v>
      </c>
      <c r="D367" s="10" t="s">
        <v>113</v>
      </c>
      <c r="E367" s="10" t="s">
        <v>114</v>
      </c>
      <c r="F367" s="10" t="s">
        <v>7</v>
      </c>
      <c r="G367" s="10" t="s">
        <v>115</v>
      </c>
      <c r="H367" s="10" t="s">
        <v>56</v>
      </c>
      <c r="I367" s="10" t="s">
        <v>1917</v>
      </c>
      <c r="J367" s="10">
        <v>3401</v>
      </c>
      <c r="K367" s="10" t="s">
        <v>2032</v>
      </c>
      <c r="L367" s="6">
        <f t="shared" si="24"/>
        <v>3</v>
      </c>
      <c r="M367" s="11">
        <v>500000</v>
      </c>
      <c r="N367" s="11">
        <v>5</v>
      </c>
      <c r="O367" s="12" t="s">
        <v>119</v>
      </c>
      <c r="P367" s="10" t="s">
        <v>2033</v>
      </c>
      <c r="Q367" s="10"/>
      <c r="R367" s="10"/>
      <c r="S367" s="10"/>
      <c r="T367" s="10" t="s">
        <v>634</v>
      </c>
      <c r="U367" s="10" t="s">
        <v>635</v>
      </c>
      <c r="V367" s="10" t="s">
        <v>1921</v>
      </c>
      <c r="W367" s="11">
        <v>3</v>
      </c>
      <c r="X367" s="10" t="s">
        <v>2034</v>
      </c>
      <c r="Y367" s="13">
        <v>724507395</v>
      </c>
      <c r="Z367" s="13">
        <v>4345054864</v>
      </c>
      <c r="AA367"/>
      <c r="AB367"/>
      <c r="AC367"/>
      <c r="AE367" s="4" t="s">
        <v>543</v>
      </c>
      <c r="AF367" s="4" t="str">
        <f t="shared" si="21"/>
        <v>5137.01.11</v>
      </c>
      <c r="AG367" s="4" t="s">
        <v>218</v>
      </c>
      <c r="AH367" s="4" t="s">
        <v>543</v>
      </c>
      <c r="AI367" s="4" t="s">
        <v>7</v>
      </c>
      <c r="AJ367" s="4" t="s">
        <v>543</v>
      </c>
      <c r="AK367" s="4" t="s">
        <v>10</v>
      </c>
      <c r="AL367" s="4" t="s">
        <v>4656</v>
      </c>
      <c r="AM367" s="4" t="s">
        <v>296</v>
      </c>
      <c r="AN367" s="4" t="s">
        <v>543</v>
      </c>
      <c r="AO367" s="13">
        <v>16769023</v>
      </c>
      <c r="AP367" s="13">
        <v>16769023</v>
      </c>
      <c r="AQ367"/>
    </row>
    <row r="368" spans="1:43" x14ac:dyDescent="0.25">
      <c r="A368" s="4" t="str">
        <f t="shared" si="22"/>
        <v>0212.01.17.4</v>
      </c>
      <c r="B368" s="4" t="str">
        <f t="shared" si="23"/>
        <v>0212.01.17</v>
      </c>
      <c r="C368" s="9" t="s">
        <v>629</v>
      </c>
      <c r="D368" s="10" t="s">
        <v>113</v>
      </c>
      <c r="E368" s="10" t="s">
        <v>114</v>
      </c>
      <c r="F368" s="10" t="s">
        <v>7</v>
      </c>
      <c r="G368" s="10" t="s">
        <v>115</v>
      </c>
      <c r="H368" s="10" t="s">
        <v>56</v>
      </c>
      <c r="I368" s="10" t="s">
        <v>1917</v>
      </c>
      <c r="J368" s="10">
        <v>3402</v>
      </c>
      <c r="K368" s="10" t="s">
        <v>2014</v>
      </c>
      <c r="L368" s="6">
        <f t="shared" si="24"/>
        <v>4</v>
      </c>
      <c r="M368" s="11">
        <v>1300000</v>
      </c>
      <c r="N368" s="11">
        <v>300</v>
      </c>
      <c r="O368" s="12" t="s">
        <v>118</v>
      </c>
      <c r="P368" s="10" t="s">
        <v>2015</v>
      </c>
      <c r="Q368" s="10"/>
      <c r="R368" s="10"/>
      <c r="S368" s="10"/>
      <c r="T368" s="10" t="s">
        <v>634</v>
      </c>
      <c r="U368" s="10" t="s">
        <v>635</v>
      </c>
      <c r="V368" s="10" t="s">
        <v>1921</v>
      </c>
      <c r="W368" s="11">
        <v>3</v>
      </c>
      <c r="X368" s="10" t="s">
        <v>2016</v>
      </c>
      <c r="Y368" s="13">
        <v>724507395</v>
      </c>
      <c r="Z368" s="13">
        <v>4345054864</v>
      </c>
      <c r="AA368"/>
      <c r="AB368"/>
      <c r="AC368"/>
      <c r="AE368" s="4" t="s">
        <v>544</v>
      </c>
      <c r="AF368" s="4" t="str">
        <f t="shared" si="21"/>
        <v>5138.01.11</v>
      </c>
      <c r="AG368" s="4" t="s">
        <v>221</v>
      </c>
      <c r="AH368" s="4" t="s">
        <v>545</v>
      </c>
      <c r="AI368" s="4" t="s">
        <v>7</v>
      </c>
      <c r="AJ368" s="4" t="s">
        <v>544</v>
      </c>
      <c r="AK368" s="4" t="s">
        <v>10</v>
      </c>
      <c r="AL368" s="4" t="s">
        <v>3478</v>
      </c>
      <c r="AM368" s="4" t="s">
        <v>296</v>
      </c>
      <c r="AN368" s="4" t="s">
        <v>544</v>
      </c>
      <c r="AO368" s="13">
        <v>435710644</v>
      </c>
      <c r="AP368" s="13">
        <v>437710644</v>
      </c>
      <c r="AQ368"/>
    </row>
    <row r="369" spans="1:43" x14ac:dyDescent="0.25">
      <c r="A369" s="4" t="str">
        <f t="shared" si="22"/>
        <v>0212.01.17.5</v>
      </c>
      <c r="B369" s="4" t="str">
        <f t="shared" si="23"/>
        <v>0212.01.17</v>
      </c>
      <c r="C369" s="9" t="s">
        <v>629</v>
      </c>
      <c r="D369" s="10" t="s">
        <v>113</v>
      </c>
      <c r="E369" s="10" t="s">
        <v>114</v>
      </c>
      <c r="F369" s="10" t="s">
        <v>7</v>
      </c>
      <c r="G369" s="10" t="s">
        <v>115</v>
      </c>
      <c r="H369" s="10" t="s">
        <v>56</v>
      </c>
      <c r="I369" s="10" t="s">
        <v>1917</v>
      </c>
      <c r="J369" s="10">
        <v>3403</v>
      </c>
      <c r="K369" s="10" t="s">
        <v>2007</v>
      </c>
      <c r="L369" s="6">
        <f t="shared" si="24"/>
        <v>5</v>
      </c>
      <c r="M369" s="11">
        <v>300000</v>
      </c>
      <c r="N369" s="11">
        <v>10</v>
      </c>
      <c r="O369" s="12" t="s">
        <v>2008</v>
      </c>
      <c r="P369" s="10" t="s">
        <v>2009</v>
      </c>
      <c r="Q369" s="10"/>
      <c r="R369" s="10"/>
      <c r="S369" s="10"/>
      <c r="T369" s="10" t="s">
        <v>634</v>
      </c>
      <c r="U369" s="10" t="s">
        <v>635</v>
      </c>
      <c r="V369" s="10" t="s">
        <v>1921</v>
      </c>
      <c r="W369" s="11">
        <v>3</v>
      </c>
      <c r="X369" s="10" t="s">
        <v>2010</v>
      </c>
      <c r="Y369" s="13">
        <v>724507395</v>
      </c>
      <c r="Z369" s="13">
        <v>4345054864</v>
      </c>
      <c r="AA369"/>
      <c r="AB369"/>
      <c r="AC369"/>
      <c r="AE369" s="4" t="s">
        <v>544</v>
      </c>
      <c r="AF369" s="4" t="str">
        <f t="shared" si="21"/>
        <v>5138.01.98</v>
      </c>
      <c r="AG369" s="4" t="s">
        <v>221</v>
      </c>
      <c r="AH369" s="4" t="s">
        <v>545</v>
      </c>
      <c r="AI369" s="4" t="s">
        <v>7</v>
      </c>
      <c r="AJ369" s="4" t="s">
        <v>544</v>
      </c>
      <c r="AK369" s="4" t="s">
        <v>27</v>
      </c>
      <c r="AL369" s="4" t="s">
        <v>4540</v>
      </c>
      <c r="AM369" s="4" t="s">
        <v>296</v>
      </c>
      <c r="AN369" s="4" t="s">
        <v>544</v>
      </c>
      <c r="AO369" s="13">
        <v>7293129341</v>
      </c>
      <c r="AP369" s="13">
        <v>437710644</v>
      </c>
      <c r="AQ369"/>
    </row>
    <row r="370" spans="1:43" x14ac:dyDescent="0.25">
      <c r="A370" s="4" t="str">
        <f t="shared" si="22"/>
        <v>0212.01.17.6</v>
      </c>
      <c r="B370" s="4" t="str">
        <f t="shared" si="23"/>
        <v>0212.01.17</v>
      </c>
      <c r="C370" s="9" t="s">
        <v>629</v>
      </c>
      <c r="D370" s="10" t="s">
        <v>113</v>
      </c>
      <c r="E370" s="10" t="s">
        <v>114</v>
      </c>
      <c r="F370" s="10" t="s">
        <v>7</v>
      </c>
      <c r="G370" s="10" t="s">
        <v>115</v>
      </c>
      <c r="H370" s="10" t="s">
        <v>56</v>
      </c>
      <c r="I370" s="10" t="s">
        <v>1917</v>
      </c>
      <c r="J370" s="10">
        <v>3404</v>
      </c>
      <c r="K370" s="10" t="s">
        <v>1981</v>
      </c>
      <c r="L370" s="6">
        <f t="shared" si="24"/>
        <v>6</v>
      </c>
      <c r="M370" s="11">
        <v>500000</v>
      </c>
      <c r="N370" s="11">
        <v>150</v>
      </c>
      <c r="O370" s="12" t="s">
        <v>125</v>
      </c>
      <c r="P370" s="10" t="s">
        <v>1982</v>
      </c>
      <c r="Q370" s="10"/>
      <c r="R370" s="10"/>
      <c r="S370" s="10"/>
      <c r="T370" s="10" t="s">
        <v>634</v>
      </c>
      <c r="U370" s="10" t="s">
        <v>635</v>
      </c>
      <c r="V370" s="10" t="s">
        <v>1921</v>
      </c>
      <c r="W370" s="11">
        <v>3</v>
      </c>
      <c r="X370" s="10" t="s">
        <v>1983</v>
      </c>
      <c r="Y370" s="13">
        <v>724507395</v>
      </c>
      <c r="Z370" s="13">
        <v>4345054864</v>
      </c>
      <c r="AA370"/>
      <c r="AB370"/>
      <c r="AC370"/>
      <c r="AE370" s="4" t="s">
        <v>546</v>
      </c>
      <c r="AF370" s="4" t="str">
        <f t="shared" si="21"/>
        <v>5139.01.11</v>
      </c>
      <c r="AG370" s="4" t="s">
        <v>225</v>
      </c>
      <c r="AH370" s="4" t="s">
        <v>546</v>
      </c>
      <c r="AI370" s="4" t="s">
        <v>7</v>
      </c>
      <c r="AJ370" s="4" t="s">
        <v>546</v>
      </c>
      <c r="AK370" s="4" t="s">
        <v>10</v>
      </c>
      <c r="AL370" s="4" t="s">
        <v>3511</v>
      </c>
      <c r="AM370" s="4" t="s">
        <v>296</v>
      </c>
      <c r="AN370" s="4" t="s">
        <v>546</v>
      </c>
      <c r="AO370" s="13">
        <v>859194605</v>
      </c>
      <c r="AP370" s="13">
        <v>876168835</v>
      </c>
      <c r="AQ370"/>
    </row>
    <row r="371" spans="1:43" x14ac:dyDescent="0.25">
      <c r="A371" s="4" t="str">
        <f t="shared" si="22"/>
        <v>0212.01.17.7</v>
      </c>
      <c r="B371" s="4" t="str">
        <f t="shared" si="23"/>
        <v>0212.01.17</v>
      </c>
      <c r="C371" s="5" t="s">
        <v>629</v>
      </c>
      <c r="D371" s="6" t="s">
        <v>113</v>
      </c>
      <c r="E371" s="6" t="s">
        <v>114</v>
      </c>
      <c r="F371" s="6" t="s">
        <v>7</v>
      </c>
      <c r="G371" s="6" t="s">
        <v>115</v>
      </c>
      <c r="H371" s="6" t="s">
        <v>56</v>
      </c>
      <c r="I371" s="6" t="s">
        <v>1917</v>
      </c>
      <c r="J371" s="6">
        <v>3405</v>
      </c>
      <c r="K371" s="6" t="s">
        <v>1927</v>
      </c>
      <c r="L371" s="6">
        <f t="shared" si="24"/>
        <v>7</v>
      </c>
      <c r="M371" s="7">
        <v>300000</v>
      </c>
      <c r="N371" s="7">
        <v>75</v>
      </c>
      <c r="O371" s="8" t="s">
        <v>121</v>
      </c>
      <c r="P371" s="6" t="s">
        <v>1920</v>
      </c>
      <c r="Q371" s="6"/>
      <c r="R371" s="6"/>
      <c r="S371" s="6"/>
      <c r="T371" s="6" t="s">
        <v>634</v>
      </c>
      <c r="U371" s="6" t="s">
        <v>635</v>
      </c>
      <c r="V371" s="6" t="s">
        <v>1921</v>
      </c>
      <c r="W371" s="7">
        <v>3</v>
      </c>
      <c r="X371" s="6" t="s">
        <v>1928</v>
      </c>
      <c r="Y371" s="13">
        <v>724507395</v>
      </c>
      <c r="Z371" s="13">
        <v>4345054864</v>
      </c>
      <c r="AA371"/>
      <c r="AB371"/>
      <c r="AC371"/>
      <c r="AE371" s="4" t="s">
        <v>546</v>
      </c>
      <c r="AF371" s="4" t="str">
        <f t="shared" si="21"/>
        <v>5139.01.98</v>
      </c>
      <c r="AG371" s="4" t="s">
        <v>225</v>
      </c>
      <c r="AH371" s="4" t="s">
        <v>546</v>
      </c>
      <c r="AI371" s="4" t="s">
        <v>7</v>
      </c>
      <c r="AJ371" s="4" t="s">
        <v>546</v>
      </c>
      <c r="AK371" s="4" t="s">
        <v>27</v>
      </c>
      <c r="AL371" s="4" t="s">
        <v>4540</v>
      </c>
      <c r="AM371" s="4" t="s">
        <v>296</v>
      </c>
      <c r="AN371" s="4" t="s">
        <v>546</v>
      </c>
      <c r="AO371" s="13">
        <v>7293129341</v>
      </c>
      <c r="AP371" s="13">
        <v>876168835</v>
      </c>
      <c r="AQ371"/>
    </row>
    <row r="372" spans="1:43" x14ac:dyDescent="0.25">
      <c r="A372" s="4" t="str">
        <f t="shared" si="22"/>
        <v>0212.01.17.8</v>
      </c>
      <c r="B372" s="4" t="str">
        <f t="shared" si="23"/>
        <v>0212.01.17</v>
      </c>
      <c r="C372" s="5" t="s">
        <v>629</v>
      </c>
      <c r="D372" s="6" t="s">
        <v>113</v>
      </c>
      <c r="E372" s="6" t="s">
        <v>114</v>
      </c>
      <c r="F372" s="6" t="s">
        <v>7</v>
      </c>
      <c r="G372" s="6" t="s">
        <v>115</v>
      </c>
      <c r="H372" s="6" t="s">
        <v>56</v>
      </c>
      <c r="I372" s="6" t="s">
        <v>1917</v>
      </c>
      <c r="J372" s="6">
        <v>3406</v>
      </c>
      <c r="K372" s="6" t="s">
        <v>1984</v>
      </c>
      <c r="L372" s="6">
        <f t="shared" si="24"/>
        <v>8</v>
      </c>
      <c r="M372" s="7">
        <v>300000</v>
      </c>
      <c r="N372" s="7">
        <v>2</v>
      </c>
      <c r="O372" s="8" t="s">
        <v>121</v>
      </c>
      <c r="P372" s="6" t="s">
        <v>1985</v>
      </c>
      <c r="Q372" s="6"/>
      <c r="R372" s="6"/>
      <c r="S372" s="6"/>
      <c r="T372" s="6" t="s">
        <v>634</v>
      </c>
      <c r="U372" s="6" t="s">
        <v>635</v>
      </c>
      <c r="V372" s="6" t="s">
        <v>1921</v>
      </c>
      <c r="W372" s="7">
        <v>3</v>
      </c>
      <c r="X372" s="6" t="s">
        <v>1986</v>
      </c>
      <c r="Y372" s="13">
        <v>724507395</v>
      </c>
      <c r="Z372" s="13">
        <v>4345054864</v>
      </c>
      <c r="AA372"/>
      <c r="AB372"/>
      <c r="AC372"/>
      <c r="AE372" s="4" t="s">
        <v>547</v>
      </c>
      <c r="AF372" s="4" t="str">
        <f t="shared" si="21"/>
        <v>5140.01.11</v>
      </c>
      <c r="AG372" s="4" t="s">
        <v>228</v>
      </c>
      <c r="AH372" s="4" t="s">
        <v>547</v>
      </c>
      <c r="AI372" s="4" t="s">
        <v>7</v>
      </c>
      <c r="AJ372" s="4" t="s">
        <v>547</v>
      </c>
      <c r="AK372" s="4" t="s">
        <v>10</v>
      </c>
      <c r="AL372" s="4" t="s">
        <v>3625</v>
      </c>
      <c r="AM372" s="4" t="s">
        <v>296</v>
      </c>
      <c r="AN372" s="4" t="s">
        <v>547</v>
      </c>
      <c r="AO372" s="13">
        <v>288187514</v>
      </c>
      <c r="AP372" s="13">
        <v>289847514</v>
      </c>
      <c r="AQ372"/>
    </row>
    <row r="373" spans="1:43" x14ac:dyDescent="0.25">
      <c r="A373" s="4" t="str">
        <f t="shared" si="22"/>
        <v>0212.01.17.9</v>
      </c>
      <c r="B373" s="4" t="str">
        <f t="shared" si="23"/>
        <v>0212.01.17</v>
      </c>
      <c r="C373" s="5" t="s">
        <v>629</v>
      </c>
      <c r="D373" s="6" t="s">
        <v>113</v>
      </c>
      <c r="E373" s="6" t="s">
        <v>114</v>
      </c>
      <c r="F373" s="6" t="s">
        <v>7</v>
      </c>
      <c r="G373" s="6" t="s">
        <v>115</v>
      </c>
      <c r="H373" s="6" t="s">
        <v>56</v>
      </c>
      <c r="I373" s="6" t="s">
        <v>1917</v>
      </c>
      <c r="J373" s="6">
        <v>3408</v>
      </c>
      <c r="K373" s="6" t="s">
        <v>1934</v>
      </c>
      <c r="L373" s="6">
        <f t="shared" si="24"/>
        <v>9</v>
      </c>
      <c r="M373" s="7">
        <v>200000</v>
      </c>
      <c r="N373" s="7">
        <v>6</v>
      </c>
      <c r="O373" s="8" t="s">
        <v>128</v>
      </c>
      <c r="P373" s="6" t="s">
        <v>1935</v>
      </c>
      <c r="Q373" s="6"/>
      <c r="R373" s="6"/>
      <c r="S373" s="6"/>
      <c r="T373" s="6" t="s">
        <v>634</v>
      </c>
      <c r="U373" s="6" t="s">
        <v>635</v>
      </c>
      <c r="V373" s="6" t="s">
        <v>1921</v>
      </c>
      <c r="W373" s="7">
        <v>3</v>
      </c>
      <c r="X373" s="6" t="s">
        <v>1936</v>
      </c>
      <c r="Y373" s="13">
        <v>724507395</v>
      </c>
      <c r="Z373" s="13">
        <v>4345054864</v>
      </c>
      <c r="AA373"/>
      <c r="AB373"/>
      <c r="AC373"/>
      <c r="AE373" s="4" t="s">
        <v>547</v>
      </c>
      <c r="AF373" s="4" t="str">
        <f t="shared" si="21"/>
        <v>5140.01.98</v>
      </c>
      <c r="AG373" s="4" t="s">
        <v>228</v>
      </c>
      <c r="AH373" s="4" t="s">
        <v>547</v>
      </c>
      <c r="AI373" s="4" t="s">
        <v>7</v>
      </c>
      <c r="AJ373" s="4" t="s">
        <v>547</v>
      </c>
      <c r="AK373" s="4" t="s">
        <v>27</v>
      </c>
      <c r="AL373" s="4" t="s">
        <v>542</v>
      </c>
      <c r="AM373" s="4" t="s">
        <v>296</v>
      </c>
      <c r="AN373" s="4" t="s">
        <v>547</v>
      </c>
      <c r="AO373" s="13">
        <v>16286138930</v>
      </c>
      <c r="AP373" s="13">
        <v>289847514</v>
      </c>
      <c r="AQ373"/>
    </row>
    <row r="374" spans="1:43" x14ac:dyDescent="0.25">
      <c r="A374" s="4" t="str">
        <f t="shared" si="22"/>
        <v>0212.01.17.10</v>
      </c>
      <c r="B374" s="4" t="str">
        <f t="shared" si="23"/>
        <v>0212.01.17</v>
      </c>
      <c r="C374" s="5" t="s">
        <v>629</v>
      </c>
      <c r="D374" s="6" t="s">
        <v>113</v>
      </c>
      <c r="E374" s="6" t="s">
        <v>114</v>
      </c>
      <c r="F374" s="6" t="s">
        <v>7</v>
      </c>
      <c r="G374" s="6" t="s">
        <v>115</v>
      </c>
      <c r="H374" s="6" t="s">
        <v>56</v>
      </c>
      <c r="I374" s="6" t="s">
        <v>1917</v>
      </c>
      <c r="J374" s="6">
        <v>3409</v>
      </c>
      <c r="K374" s="6" t="s">
        <v>1990</v>
      </c>
      <c r="L374" s="6">
        <f t="shared" si="24"/>
        <v>10</v>
      </c>
      <c r="M374" s="7">
        <v>700000</v>
      </c>
      <c r="N374" s="7">
        <v>10</v>
      </c>
      <c r="O374" s="8" t="s">
        <v>127</v>
      </c>
      <c r="P374" s="6" t="s">
        <v>1991</v>
      </c>
      <c r="Q374" s="6"/>
      <c r="R374" s="6"/>
      <c r="S374" s="6"/>
      <c r="T374" s="6" t="s">
        <v>634</v>
      </c>
      <c r="U374" s="6" t="s">
        <v>635</v>
      </c>
      <c r="V374" s="6" t="s">
        <v>1921</v>
      </c>
      <c r="W374" s="7">
        <v>3</v>
      </c>
      <c r="X374" s="6" t="s">
        <v>1992</v>
      </c>
      <c r="Y374" s="13">
        <v>724507395</v>
      </c>
      <c r="Z374" s="13">
        <v>4345054864</v>
      </c>
      <c r="AA374"/>
      <c r="AB374"/>
      <c r="AC374"/>
      <c r="AE374" s="4" t="s">
        <v>4658</v>
      </c>
      <c r="AF374" s="4" t="str">
        <f t="shared" si="21"/>
        <v>5142.01.11</v>
      </c>
      <c r="AG374" s="4" t="s">
        <v>3651</v>
      </c>
      <c r="AH374" s="4" t="s">
        <v>4657</v>
      </c>
      <c r="AI374" s="4" t="s">
        <v>7</v>
      </c>
      <c r="AJ374" s="4" t="s">
        <v>4658</v>
      </c>
      <c r="AK374" s="4" t="s">
        <v>10</v>
      </c>
      <c r="AL374" s="4" t="s">
        <v>3658</v>
      </c>
      <c r="AM374" s="4" t="s">
        <v>296</v>
      </c>
      <c r="AN374" s="4" t="s">
        <v>4658</v>
      </c>
      <c r="AO374" s="13">
        <v>919383929</v>
      </c>
      <c r="AP374" s="13">
        <v>1398888143</v>
      </c>
      <c r="AQ374"/>
    </row>
    <row r="375" spans="1:43" x14ac:dyDescent="0.25">
      <c r="A375" s="4" t="str">
        <f t="shared" si="22"/>
        <v>0212.01.17.11</v>
      </c>
      <c r="B375" s="4" t="str">
        <f t="shared" si="23"/>
        <v>0212.01.17</v>
      </c>
      <c r="C375" s="5" t="s">
        <v>629</v>
      </c>
      <c r="D375" s="6" t="s">
        <v>113</v>
      </c>
      <c r="E375" s="6" t="s">
        <v>114</v>
      </c>
      <c r="F375" s="6" t="s">
        <v>7</v>
      </c>
      <c r="G375" s="6" t="s">
        <v>115</v>
      </c>
      <c r="H375" s="6" t="s">
        <v>56</v>
      </c>
      <c r="I375" s="6" t="s">
        <v>1917</v>
      </c>
      <c r="J375" s="6">
        <v>3410</v>
      </c>
      <c r="K375" s="6" t="s">
        <v>2017</v>
      </c>
      <c r="L375" s="6">
        <f t="shared" si="24"/>
        <v>11</v>
      </c>
      <c r="M375" s="7">
        <v>1500000</v>
      </c>
      <c r="N375" s="7">
        <v>2</v>
      </c>
      <c r="O375" s="8" t="s">
        <v>2018</v>
      </c>
      <c r="P375" s="6" t="s">
        <v>2019</v>
      </c>
      <c r="Q375" s="6"/>
      <c r="R375" s="6"/>
      <c r="S375" s="6"/>
      <c r="T375" s="6" t="s">
        <v>634</v>
      </c>
      <c r="U375" s="6" t="s">
        <v>635</v>
      </c>
      <c r="V375" s="6" t="s">
        <v>1921</v>
      </c>
      <c r="W375" s="7">
        <v>3</v>
      </c>
      <c r="X375" s="6" t="s">
        <v>2020</v>
      </c>
      <c r="Y375" s="13">
        <v>724507395</v>
      </c>
      <c r="Z375" s="13">
        <v>4345054864</v>
      </c>
      <c r="AA375"/>
      <c r="AB375"/>
      <c r="AC375"/>
      <c r="AE375" s="4" t="s">
        <v>4658</v>
      </c>
      <c r="AF375" s="4" t="str">
        <f t="shared" si="21"/>
        <v>5142.01.98</v>
      </c>
      <c r="AG375" s="4" t="s">
        <v>3651</v>
      </c>
      <c r="AH375" s="4" t="s">
        <v>4657</v>
      </c>
      <c r="AI375" s="4" t="s">
        <v>7</v>
      </c>
      <c r="AJ375" s="4" t="s">
        <v>4658</v>
      </c>
      <c r="AK375" s="4" t="s">
        <v>27</v>
      </c>
      <c r="AL375" s="4" t="s">
        <v>4540</v>
      </c>
      <c r="AM375" s="4" t="s">
        <v>296</v>
      </c>
      <c r="AN375" s="4" t="s">
        <v>4658</v>
      </c>
      <c r="AO375" s="13">
        <v>7293129341</v>
      </c>
      <c r="AP375" s="13">
        <v>1398888143</v>
      </c>
      <c r="AQ375"/>
    </row>
    <row r="376" spans="1:43" x14ac:dyDescent="0.25">
      <c r="A376" s="4" t="str">
        <f t="shared" si="22"/>
        <v>0212.01.17.12</v>
      </c>
      <c r="B376" s="4" t="str">
        <f t="shared" si="23"/>
        <v>0212.01.17</v>
      </c>
      <c r="C376" s="9" t="s">
        <v>629</v>
      </c>
      <c r="D376" s="10" t="s">
        <v>113</v>
      </c>
      <c r="E376" s="10" t="s">
        <v>114</v>
      </c>
      <c r="F376" s="10" t="s">
        <v>7</v>
      </c>
      <c r="G376" s="10" t="s">
        <v>115</v>
      </c>
      <c r="H376" s="10" t="s">
        <v>56</v>
      </c>
      <c r="I376" s="10" t="s">
        <v>1917</v>
      </c>
      <c r="J376" s="10">
        <v>3411</v>
      </c>
      <c r="K376" s="10" t="s">
        <v>2000</v>
      </c>
      <c r="L376" s="6">
        <f t="shared" si="24"/>
        <v>12</v>
      </c>
      <c r="M376" s="11">
        <v>200000</v>
      </c>
      <c r="N376" s="11">
        <v>2</v>
      </c>
      <c r="O376" s="12" t="s">
        <v>2001</v>
      </c>
      <c r="P376" s="10" t="s">
        <v>2002</v>
      </c>
      <c r="Q376" s="10"/>
      <c r="R376" s="10"/>
      <c r="S376" s="10"/>
      <c r="T376" s="10" t="s">
        <v>634</v>
      </c>
      <c r="U376" s="10" t="s">
        <v>635</v>
      </c>
      <c r="V376" s="10" t="s">
        <v>1921</v>
      </c>
      <c r="W376" s="11">
        <v>3</v>
      </c>
      <c r="X376" s="10" t="s">
        <v>2003</v>
      </c>
      <c r="Y376" s="13">
        <v>724507395</v>
      </c>
      <c r="Z376" s="13">
        <v>4345054864</v>
      </c>
      <c r="AA376"/>
      <c r="AB376"/>
      <c r="AC376"/>
      <c r="AE376" s="4" t="s">
        <v>4658</v>
      </c>
      <c r="AF376" s="4" t="str">
        <f t="shared" si="21"/>
        <v>5142.01.99</v>
      </c>
      <c r="AG376" s="4" t="s">
        <v>3651</v>
      </c>
      <c r="AH376" s="4" t="s">
        <v>4657</v>
      </c>
      <c r="AI376" s="4" t="s">
        <v>7</v>
      </c>
      <c r="AJ376" s="4" t="s">
        <v>4658</v>
      </c>
      <c r="AK376" s="4" t="s">
        <v>104</v>
      </c>
      <c r="AL376" s="4" t="s">
        <v>4659</v>
      </c>
      <c r="AM376" s="4" t="s">
        <v>296</v>
      </c>
      <c r="AN376" s="4" t="s">
        <v>4658</v>
      </c>
      <c r="AO376" s="13">
        <v>216057206</v>
      </c>
      <c r="AP376" s="13">
        <v>1398888143</v>
      </c>
      <c r="AQ376"/>
    </row>
    <row r="377" spans="1:43" x14ac:dyDescent="0.25">
      <c r="A377" s="4" t="str">
        <f t="shared" si="22"/>
        <v>0212.01.17.13</v>
      </c>
      <c r="B377" s="4" t="str">
        <f t="shared" si="23"/>
        <v>0212.01.17</v>
      </c>
      <c r="C377" s="9" t="s">
        <v>629</v>
      </c>
      <c r="D377" s="10" t="s">
        <v>113</v>
      </c>
      <c r="E377" s="10" t="s">
        <v>114</v>
      </c>
      <c r="F377" s="10" t="s">
        <v>7</v>
      </c>
      <c r="G377" s="10" t="s">
        <v>115</v>
      </c>
      <c r="H377" s="10" t="s">
        <v>56</v>
      </c>
      <c r="I377" s="10" t="s">
        <v>1917</v>
      </c>
      <c r="J377" s="10">
        <v>3414</v>
      </c>
      <c r="K377" s="10" t="s">
        <v>2021</v>
      </c>
      <c r="L377" s="6">
        <f t="shared" si="24"/>
        <v>13</v>
      </c>
      <c r="M377" s="11">
        <v>481727628</v>
      </c>
      <c r="N377" s="11">
        <v>1</v>
      </c>
      <c r="O377" s="12" t="s">
        <v>120</v>
      </c>
      <c r="P377" s="10" t="s">
        <v>2022</v>
      </c>
      <c r="Q377" s="10"/>
      <c r="R377" s="10"/>
      <c r="S377" s="10"/>
      <c r="T377" s="10" t="s">
        <v>634</v>
      </c>
      <c r="U377" s="10" t="s">
        <v>635</v>
      </c>
      <c r="V377" s="10" t="s">
        <v>1921</v>
      </c>
      <c r="W377" s="11">
        <v>3</v>
      </c>
      <c r="X377" s="10" t="s">
        <v>2023</v>
      </c>
      <c r="Y377" s="13">
        <v>724507395</v>
      </c>
      <c r="Z377" s="13">
        <v>4345054864</v>
      </c>
      <c r="AA377"/>
      <c r="AB377"/>
      <c r="AC377"/>
      <c r="AE377" s="4" t="s">
        <v>548</v>
      </c>
      <c r="AF377" s="4" t="str">
        <f t="shared" si="21"/>
        <v>5143.01.11</v>
      </c>
      <c r="AG377" s="4" t="s">
        <v>240</v>
      </c>
      <c r="AH377" s="4" t="s">
        <v>549</v>
      </c>
      <c r="AI377" s="4" t="s">
        <v>7</v>
      </c>
      <c r="AJ377" s="4" t="s">
        <v>548</v>
      </c>
      <c r="AK377" s="4" t="s">
        <v>10</v>
      </c>
      <c r="AL377" s="4" t="s">
        <v>4660</v>
      </c>
      <c r="AM377" s="4" t="s">
        <v>296</v>
      </c>
      <c r="AN377" s="4" t="s">
        <v>548</v>
      </c>
      <c r="AO377" s="13">
        <v>175456366</v>
      </c>
      <c r="AP377" s="13">
        <v>175456366</v>
      </c>
      <c r="AQ377"/>
    </row>
    <row r="378" spans="1:43" x14ac:dyDescent="0.25">
      <c r="A378" s="4" t="str">
        <f t="shared" si="22"/>
        <v>0212.01.17.14</v>
      </c>
      <c r="B378" s="4" t="str">
        <f t="shared" si="23"/>
        <v>0212.01.17</v>
      </c>
      <c r="C378" s="9" t="s">
        <v>629</v>
      </c>
      <c r="D378" s="10" t="s">
        <v>113</v>
      </c>
      <c r="E378" s="10" t="s">
        <v>114</v>
      </c>
      <c r="F378" s="10" t="s">
        <v>7</v>
      </c>
      <c r="G378" s="10" t="s">
        <v>115</v>
      </c>
      <c r="H378" s="10" t="s">
        <v>56</v>
      </c>
      <c r="I378" s="10" t="s">
        <v>1917</v>
      </c>
      <c r="J378" s="10">
        <v>3416</v>
      </c>
      <c r="K378" s="10" t="s">
        <v>2039</v>
      </c>
      <c r="L378" s="6">
        <f t="shared" si="24"/>
        <v>14</v>
      </c>
      <c r="M378" s="11">
        <v>46248570</v>
      </c>
      <c r="N378" s="11">
        <v>500</v>
      </c>
      <c r="O378" s="12" t="s">
        <v>2040</v>
      </c>
      <c r="P378" s="10" t="s">
        <v>1995</v>
      </c>
      <c r="Q378" s="10"/>
      <c r="R378" s="10"/>
      <c r="S378" s="10"/>
      <c r="T378" s="10" t="s">
        <v>634</v>
      </c>
      <c r="U378" s="10" t="s">
        <v>635</v>
      </c>
      <c r="V378" s="10" t="s">
        <v>1921</v>
      </c>
      <c r="W378" s="11">
        <v>3</v>
      </c>
      <c r="X378" s="10" t="s">
        <v>2041</v>
      </c>
      <c r="Y378" s="13">
        <v>724507395</v>
      </c>
      <c r="Z378" s="13">
        <v>4345054864</v>
      </c>
      <c r="AA378"/>
      <c r="AB378"/>
      <c r="AC378"/>
      <c r="AE378" s="4" t="s">
        <v>550</v>
      </c>
      <c r="AF378" s="4" t="str">
        <f t="shared" si="21"/>
        <v>5144.01.11</v>
      </c>
      <c r="AG378" s="4" t="s">
        <v>241</v>
      </c>
      <c r="AH378" s="4" t="s">
        <v>550</v>
      </c>
      <c r="AI378" s="4" t="s">
        <v>7</v>
      </c>
      <c r="AJ378" s="4" t="s">
        <v>550</v>
      </c>
      <c r="AK378" s="4" t="s">
        <v>10</v>
      </c>
      <c r="AL378" s="4" t="s">
        <v>3722</v>
      </c>
      <c r="AM378" s="4" t="s">
        <v>296</v>
      </c>
      <c r="AN378" s="4" t="s">
        <v>550</v>
      </c>
      <c r="AO378" s="13">
        <v>200000000</v>
      </c>
      <c r="AP378" s="13">
        <v>1200000000</v>
      </c>
      <c r="AQ378"/>
    </row>
    <row r="379" spans="1:43" x14ac:dyDescent="0.25">
      <c r="A379" s="4" t="str">
        <f t="shared" si="22"/>
        <v>0212.01.17.15</v>
      </c>
      <c r="B379" s="4" t="str">
        <f t="shared" si="23"/>
        <v>0212.01.17</v>
      </c>
      <c r="C379" s="5" t="s">
        <v>629</v>
      </c>
      <c r="D379" s="6" t="s">
        <v>113</v>
      </c>
      <c r="E379" s="6" t="s">
        <v>114</v>
      </c>
      <c r="F379" s="6" t="s">
        <v>7</v>
      </c>
      <c r="G379" s="6" t="s">
        <v>115</v>
      </c>
      <c r="H379" s="6" t="s">
        <v>56</v>
      </c>
      <c r="I379" s="6" t="s">
        <v>1917</v>
      </c>
      <c r="J379" s="6">
        <v>3417</v>
      </c>
      <c r="K379" s="6" t="s">
        <v>1940</v>
      </c>
      <c r="L379" s="6">
        <f t="shared" si="24"/>
        <v>15</v>
      </c>
      <c r="M379" s="7">
        <v>900000</v>
      </c>
      <c r="N379" s="7">
        <v>520</v>
      </c>
      <c r="O379" s="8" t="s">
        <v>1941</v>
      </c>
      <c r="P379" s="6" t="s">
        <v>1942</v>
      </c>
      <c r="Q379" s="6"/>
      <c r="R379" s="6"/>
      <c r="S379" s="6"/>
      <c r="T379" s="6" t="s">
        <v>634</v>
      </c>
      <c r="U379" s="6" t="s">
        <v>635</v>
      </c>
      <c r="V379" s="6" t="s">
        <v>1921</v>
      </c>
      <c r="W379" s="7">
        <v>3</v>
      </c>
      <c r="X379" s="6" t="s">
        <v>1943</v>
      </c>
      <c r="Y379" s="13">
        <v>724507395</v>
      </c>
      <c r="Z379" s="13">
        <v>4345054864</v>
      </c>
      <c r="AA379"/>
      <c r="AB379"/>
      <c r="AC379"/>
      <c r="AE379" s="4" t="s">
        <v>551</v>
      </c>
      <c r="AF379" s="4" t="str">
        <f t="shared" si="21"/>
        <v>5145.01.11</v>
      </c>
      <c r="AG379" s="4" t="s">
        <v>552</v>
      </c>
      <c r="AH379" s="4" t="s">
        <v>551</v>
      </c>
      <c r="AI379" s="4" t="s">
        <v>7</v>
      </c>
      <c r="AJ379" s="4" t="s">
        <v>551</v>
      </c>
      <c r="AK379" s="4" t="s">
        <v>10</v>
      </c>
      <c r="AL379" s="4" t="s">
        <v>4661</v>
      </c>
      <c r="AM379" s="4" t="s">
        <v>296</v>
      </c>
      <c r="AN379" s="4" t="s">
        <v>551</v>
      </c>
      <c r="AO379" s="13">
        <v>366302681</v>
      </c>
      <c r="AP379" s="13">
        <v>366302681</v>
      </c>
      <c r="AQ379"/>
    </row>
    <row r="380" spans="1:43" x14ac:dyDescent="0.25">
      <c r="A380" s="4" t="str">
        <f t="shared" si="22"/>
        <v>0212.01.17.16</v>
      </c>
      <c r="B380" s="4" t="str">
        <f t="shared" si="23"/>
        <v>0212.01.17</v>
      </c>
      <c r="C380" s="5" t="s">
        <v>629</v>
      </c>
      <c r="D380" s="6" t="s">
        <v>113</v>
      </c>
      <c r="E380" s="6" t="s">
        <v>114</v>
      </c>
      <c r="F380" s="6" t="s">
        <v>7</v>
      </c>
      <c r="G380" s="6" t="s">
        <v>115</v>
      </c>
      <c r="H380" s="6" t="s">
        <v>56</v>
      </c>
      <c r="I380" s="6" t="s">
        <v>1917</v>
      </c>
      <c r="J380" s="6">
        <v>3418</v>
      </c>
      <c r="K380" s="6" t="s">
        <v>2024</v>
      </c>
      <c r="L380" s="6">
        <f t="shared" si="24"/>
        <v>16</v>
      </c>
      <c r="M380" s="7">
        <v>500000</v>
      </c>
      <c r="N380" s="7">
        <v>100</v>
      </c>
      <c r="O380" s="8" t="s">
        <v>2025</v>
      </c>
      <c r="P380" s="6" t="s">
        <v>1995</v>
      </c>
      <c r="Q380" s="6"/>
      <c r="R380" s="6"/>
      <c r="S380" s="6"/>
      <c r="T380" s="6" t="s">
        <v>634</v>
      </c>
      <c r="U380" s="6" t="s">
        <v>635</v>
      </c>
      <c r="V380" s="6" t="s">
        <v>1921</v>
      </c>
      <c r="W380" s="7">
        <v>3</v>
      </c>
      <c r="X380" s="6" t="s">
        <v>2026</v>
      </c>
      <c r="Y380" s="13">
        <v>724507395</v>
      </c>
      <c r="Z380" s="13">
        <v>4345054864</v>
      </c>
      <c r="AA380"/>
      <c r="AB380"/>
      <c r="AC380"/>
      <c r="AE380" s="4" t="s">
        <v>553</v>
      </c>
      <c r="AF380" s="4" t="str">
        <f t="shared" si="21"/>
        <v>5147.01.11</v>
      </c>
      <c r="AG380" s="4" t="s">
        <v>554</v>
      </c>
      <c r="AH380" s="4" t="s">
        <v>553</v>
      </c>
      <c r="AI380" s="4" t="s">
        <v>7</v>
      </c>
      <c r="AJ380" s="4" t="s">
        <v>553</v>
      </c>
      <c r="AK380" s="4" t="s">
        <v>10</v>
      </c>
      <c r="AL380" s="4" t="s">
        <v>4662</v>
      </c>
      <c r="AM380" s="4" t="s">
        <v>296</v>
      </c>
      <c r="AN380" s="4" t="s">
        <v>553</v>
      </c>
      <c r="AO380" s="13">
        <v>16399548</v>
      </c>
      <c r="AP380" s="13">
        <v>16399548</v>
      </c>
      <c r="AQ380"/>
    </row>
    <row r="381" spans="1:43" x14ac:dyDescent="0.25">
      <c r="A381" s="4" t="str">
        <f t="shared" si="22"/>
        <v>0212.01.17.17</v>
      </c>
      <c r="B381" s="4" t="str">
        <f t="shared" si="23"/>
        <v>0212.01.17</v>
      </c>
      <c r="C381" s="9" t="s">
        <v>629</v>
      </c>
      <c r="D381" s="10" t="s">
        <v>113</v>
      </c>
      <c r="E381" s="10" t="s">
        <v>114</v>
      </c>
      <c r="F381" s="10" t="s">
        <v>7</v>
      </c>
      <c r="G381" s="10" t="s">
        <v>115</v>
      </c>
      <c r="H381" s="10" t="s">
        <v>56</v>
      </c>
      <c r="I381" s="10" t="s">
        <v>1917</v>
      </c>
      <c r="J381" s="10">
        <v>3419</v>
      </c>
      <c r="K381" s="10" t="s">
        <v>1993</v>
      </c>
      <c r="L381" s="6">
        <f t="shared" si="24"/>
        <v>17</v>
      </c>
      <c r="M381" s="11">
        <v>600000</v>
      </c>
      <c r="N381" s="11">
        <v>80</v>
      </c>
      <c r="O381" s="12" t="s">
        <v>1994</v>
      </c>
      <c r="P381" s="10" t="s">
        <v>1995</v>
      </c>
      <c r="Q381" s="10"/>
      <c r="R381" s="10"/>
      <c r="S381" s="10"/>
      <c r="T381" s="10" t="s">
        <v>634</v>
      </c>
      <c r="U381" s="10" t="s">
        <v>635</v>
      </c>
      <c r="V381" s="10" t="s">
        <v>1921</v>
      </c>
      <c r="W381" s="11">
        <v>3</v>
      </c>
      <c r="X381" s="10" t="s">
        <v>1996</v>
      </c>
      <c r="Y381" s="13">
        <v>724507395</v>
      </c>
      <c r="Z381" s="13">
        <v>4345054864</v>
      </c>
      <c r="AA381"/>
      <c r="AB381"/>
      <c r="AC381"/>
      <c r="AE381" s="4" t="s">
        <v>555</v>
      </c>
      <c r="AF381" s="4" t="str">
        <f t="shared" si="21"/>
        <v>5150.01.11</v>
      </c>
      <c r="AG381" s="4" t="s">
        <v>244</v>
      </c>
      <c r="AH381" s="4" t="s">
        <v>556</v>
      </c>
      <c r="AI381" s="4" t="s">
        <v>7</v>
      </c>
      <c r="AJ381" s="4" t="s">
        <v>556</v>
      </c>
      <c r="AK381" s="4" t="s">
        <v>10</v>
      </c>
      <c r="AL381" s="4" t="s">
        <v>3760</v>
      </c>
      <c r="AM381" s="4" t="s">
        <v>296</v>
      </c>
      <c r="AN381" s="4" t="s">
        <v>555</v>
      </c>
      <c r="AO381" s="13">
        <v>216127562</v>
      </c>
      <c r="AP381" s="13">
        <v>226927562</v>
      </c>
      <c r="AQ381"/>
    </row>
    <row r="382" spans="1:43" x14ac:dyDescent="0.25">
      <c r="A382" s="4" t="str">
        <f t="shared" si="22"/>
        <v>0212.01.17.18</v>
      </c>
      <c r="B382" s="4" t="str">
        <f t="shared" si="23"/>
        <v>0212.01.17</v>
      </c>
      <c r="C382" s="5" t="s">
        <v>629</v>
      </c>
      <c r="D382" s="6" t="s">
        <v>113</v>
      </c>
      <c r="E382" s="6" t="s">
        <v>114</v>
      </c>
      <c r="F382" s="6" t="s">
        <v>7</v>
      </c>
      <c r="G382" s="6" t="s">
        <v>115</v>
      </c>
      <c r="H382" s="6" t="s">
        <v>56</v>
      </c>
      <c r="I382" s="6" t="s">
        <v>1917</v>
      </c>
      <c r="J382" s="6">
        <v>3420</v>
      </c>
      <c r="K382" s="6" t="s">
        <v>1997</v>
      </c>
      <c r="L382" s="6">
        <f t="shared" si="24"/>
        <v>18</v>
      </c>
      <c r="M382" s="7">
        <v>1000000</v>
      </c>
      <c r="N382" s="7">
        <v>510</v>
      </c>
      <c r="O382" s="8" t="s">
        <v>1998</v>
      </c>
      <c r="P382" s="6" t="s">
        <v>1995</v>
      </c>
      <c r="Q382" s="6"/>
      <c r="R382" s="6"/>
      <c r="S382" s="6"/>
      <c r="T382" s="6" t="s">
        <v>634</v>
      </c>
      <c r="U382" s="6" t="s">
        <v>635</v>
      </c>
      <c r="V382" s="6" t="s">
        <v>1921</v>
      </c>
      <c r="W382" s="7">
        <v>3</v>
      </c>
      <c r="X382" s="6" t="s">
        <v>1999</v>
      </c>
      <c r="Y382" s="13">
        <v>724507395</v>
      </c>
      <c r="Z382" s="13">
        <v>4345054864</v>
      </c>
      <c r="AA382"/>
      <c r="AB382"/>
      <c r="AC382"/>
      <c r="AE382" s="4" t="s">
        <v>555</v>
      </c>
      <c r="AF382" s="4" t="str">
        <f t="shared" si="21"/>
        <v>5150.01.98</v>
      </c>
      <c r="AG382" s="4" t="s">
        <v>244</v>
      </c>
      <c r="AH382" s="4" t="s">
        <v>556</v>
      </c>
      <c r="AI382" s="4" t="s">
        <v>7</v>
      </c>
      <c r="AJ382" s="4" t="s">
        <v>556</v>
      </c>
      <c r="AK382" s="4" t="s">
        <v>27</v>
      </c>
      <c r="AL382" s="4" t="s">
        <v>542</v>
      </c>
      <c r="AM382" s="4" t="s">
        <v>296</v>
      </c>
      <c r="AN382" s="4" t="s">
        <v>555</v>
      </c>
      <c r="AO382" s="13">
        <v>16286138930</v>
      </c>
      <c r="AP382" s="13">
        <v>226927562</v>
      </c>
      <c r="AQ382"/>
    </row>
    <row r="383" spans="1:43" x14ac:dyDescent="0.25">
      <c r="A383" s="4" t="str">
        <f t="shared" si="22"/>
        <v>0212.01.17.19</v>
      </c>
      <c r="B383" s="4" t="str">
        <f t="shared" si="23"/>
        <v>0212.01.17</v>
      </c>
      <c r="C383" s="9" t="s">
        <v>629</v>
      </c>
      <c r="D383" s="10" t="s">
        <v>113</v>
      </c>
      <c r="E383" s="10" t="s">
        <v>114</v>
      </c>
      <c r="F383" s="10" t="s">
        <v>7</v>
      </c>
      <c r="G383" s="10" t="s">
        <v>115</v>
      </c>
      <c r="H383" s="10" t="s">
        <v>56</v>
      </c>
      <c r="I383" s="10" t="s">
        <v>1917</v>
      </c>
      <c r="J383" s="10">
        <v>3421</v>
      </c>
      <c r="K383" s="10" t="s">
        <v>2027</v>
      </c>
      <c r="L383" s="6">
        <f t="shared" si="24"/>
        <v>19</v>
      </c>
      <c r="M383" s="11">
        <v>500000</v>
      </c>
      <c r="N383" s="11">
        <v>100</v>
      </c>
      <c r="O383" s="12" t="s">
        <v>1994</v>
      </c>
      <c r="P383" s="10" t="s">
        <v>1995</v>
      </c>
      <c r="Q383" s="10"/>
      <c r="R383" s="10"/>
      <c r="S383" s="10"/>
      <c r="T383" s="10" t="s">
        <v>634</v>
      </c>
      <c r="U383" s="10" t="s">
        <v>635</v>
      </c>
      <c r="V383" s="10" t="s">
        <v>1921</v>
      </c>
      <c r="W383" s="11">
        <v>3</v>
      </c>
      <c r="X383" s="10" t="s">
        <v>2028</v>
      </c>
      <c r="Y383" s="13">
        <v>724507395</v>
      </c>
      <c r="Z383" s="13">
        <v>4345054864</v>
      </c>
      <c r="AA383"/>
      <c r="AB383"/>
      <c r="AC383"/>
      <c r="AE383" s="4" t="s">
        <v>557</v>
      </c>
      <c r="AF383" s="4" t="str">
        <f t="shared" si="21"/>
        <v>5151.01.01</v>
      </c>
      <c r="AG383" s="4" t="s">
        <v>246</v>
      </c>
      <c r="AH383" s="4" t="s">
        <v>557</v>
      </c>
      <c r="AI383" s="4" t="s">
        <v>7</v>
      </c>
      <c r="AJ383" s="4" t="s">
        <v>557</v>
      </c>
      <c r="AK383" s="4" t="s">
        <v>7</v>
      </c>
      <c r="AL383" s="4" t="s">
        <v>595</v>
      </c>
      <c r="AM383" s="4" t="s">
        <v>296</v>
      </c>
      <c r="AN383" s="4" t="s">
        <v>557</v>
      </c>
      <c r="AO383" s="13">
        <v>49421513131</v>
      </c>
      <c r="AP383" s="13">
        <v>805827409</v>
      </c>
      <c r="AQ383"/>
    </row>
    <row r="384" spans="1:43" x14ac:dyDescent="0.25">
      <c r="A384" s="4" t="str">
        <f t="shared" si="22"/>
        <v>0212.01.17.20</v>
      </c>
      <c r="B384" s="4" t="str">
        <f t="shared" si="23"/>
        <v>0212.01.17</v>
      </c>
      <c r="C384" s="9" t="s">
        <v>629</v>
      </c>
      <c r="D384" s="10" t="s">
        <v>113</v>
      </c>
      <c r="E384" s="10" t="s">
        <v>114</v>
      </c>
      <c r="F384" s="10" t="s">
        <v>7</v>
      </c>
      <c r="G384" s="10" t="s">
        <v>115</v>
      </c>
      <c r="H384" s="10" t="s">
        <v>56</v>
      </c>
      <c r="I384" s="10" t="s">
        <v>1917</v>
      </c>
      <c r="J384" s="10">
        <v>3422</v>
      </c>
      <c r="K384" s="10" t="s">
        <v>1923</v>
      </c>
      <c r="L384" s="6">
        <f t="shared" si="24"/>
        <v>20</v>
      </c>
      <c r="M384" s="11">
        <v>173692482</v>
      </c>
      <c r="N384" s="11">
        <v>1800</v>
      </c>
      <c r="O384" s="12" t="s">
        <v>1924</v>
      </c>
      <c r="P384" s="10" t="s">
        <v>1925</v>
      </c>
      <c r="Q384" s="10"/>
      <c r="R384" s="10"/>
      <c r="S384" s="10"/>
      <c r="T384" s="10" t="s">
        <v>634</v>
      </c>
      <c r="U384" s="10" t="s">
        <v>635</v>
      </c>
      <c r="V384" s="10" t="s">
        <v>1921</v>
      </c>
      <c r="W384" s="11">
        <v>3</v>
      </c>
      <c r="X384" s="10" t="s">
        <v>1926</v>
      </c>
      <c r="Y384" s="13">
        <v>724507395</v>
      </c>
      <c r="Z384" s="13">
        <v>4345054864</v>
      </c>
      <c r="AA384"/>
      <c r="AB384"/>
      <c r="AC384"/>
      <c r="AE384" s="4" t="s">
        <v>557</v>
      </c>
      <c r="AF384" s="4" t="str">
        <f t="shared" si="21"/>
        <v>5151.01.12</v>
      </c>
      <c r="AG384" s="4" t="s">
        <v>246</v>
      </c>
      <c r="AH384" s="4" t="s">
        <v>557</v>
      </c>
      <c r="AI384" s="4" t="s">
        <v>7</v>
      </c>
      <c r="AJ384" s="4" t="s">
        <v>557</v>
      </c>
      <c r="AK384" s="4" t="s">
        <v>32</v>
      </c>
      <c r="AL384" s="4" t="s">
        <v>3784</v>
      </c>
      <c r="AM384" s="4" t="s">
        <v>296</v>
      </c>
      <c r="AN384" s="4" t="s">
        <v>557</v>
      </c>
      <c r="AO384" s="13">
        <v>8807564</v>
      </c>
      <c r="AP384" s="13">
        <v>805827409</v>
      </c>
      <c r="AQ384"/>
    </row>
    <row r="385" spans="1:43" x14ac:dyDescent="0.25">
      <c r="A385" s="4" t="str">
        <f t="shared" si="22"/>
        <v>0212.01.18.1</v>
      </c>
      <c r="B385" s="4" t="str">
        <f t="shared" si="23"/>
        <v>0212.01.18</v>
      </c>
      <c r="C385" s="9" t="s">
        <v>629</v>
      </c>
      <c r="D385" s="10" t="s">
        <v>113</v>
      </c>
      <c r="E385" s="10" t="s">
        <v>114</v>
      </c>
      <c r="F385" s="10" t="s">
        <v>7</v>
      </c>
      <c r="G385" s="10" t="s">
        <v>115</v>
      </c>
      <c r="H385" s="10" t="s">
        <v>22</v>
      </c>
      <c r="I385" s="10" t="s">
        <v>1929</v>
      </c>
      <c r="J385" s="10">
        <v>3431</v>
      </c>
      <c r="K385" s="10" t="s">
        <v>1944</v>
      </c>
      <c r="L385" s="6">
        <f t="shared" si="24"/>
        <v>1</v>
      </c>
      <c r="M385" s="11">
        <v>400000</v>
      </c>
      <c r="N385" s="11">
        <v>50</v>
      </c>
      <c r="O385" s="12" t="s">
        <v>1945</v>
      </c>
      <c r="P385" s="10" t="s">
        <v>1946</v>
      </c>
      <c r="Q385" s="10"/>
      <c r="R385" s="10"/>
      <c r="S385" s="10"/>
      <c r="T385" s="10" t="s">
        <v>634</v>
      </c>
      <c r="U385" s="10" t="s">
        <v>635</v>
      </c>
      <c r="V385" s="10" t="s">
        <v>1932</v>
      </c>
      <c r="W385" s="11">
        <v>3</v>
      </c>
      <c r="X385" s="10" t="s">
        <v>1947</v>
      </c>
      <c r="Y385" s="13">
        <v>17880736</v>
      </c>
      <c r="Z385" s="13">
        <v>4345054864</v>
      </c>
      <c r="AA385"/>
      <c r="AB385"/>
      <c r="AC385"/>
      <c r="AE385" s="4" t="s">
        <v>557</v>
      </c>
      <c r="AF385" s="4" t="str">
        <f t="shared" si="21"/>
        <v>5151.01.14</v>
      </c>
      <c r="AG385" s="4" t="s">
        <v>246</v>
      </c>
      <c r="AH385" s="4" t="s">
        <v>557</v>
      </c>
      <c r="AI385" s="4" t="s">
        <v>7</v>
      </c>
      <c r="AJ385" s="4" t="s">
        <v>557</v>
      </c>
      <c r="AK385" s="4" t="s">
        <v>41</v>
      </c>
      <c r="AL385" s="4" t="s">
        <v>3775</v>
      </c>
      <c r="AM385" s="4" t="s">
        <v>296</v>
      </c>
      <c r="AN385" s="4" t="s">
        <v>557</v>
      </c>
      <c r="AO385" s="13">
        <v>193353446</v>
      </c>
      <c r="AP385" s="13">
        <v>805827409</v>
      </c>
      <c r="AQ385"/>
    </row>
    <row r="386" spans="1:43" x14ac:dyDescent="0.25">
      <c r="A386" s="4" t="str">
        <f t="shared" si="22"/>
        <v>0212.01.18.2</v>
      </c>
      <c r="B386" s="4" t="str">
        <f t="shared" si="23"/>
        <v>0212.01.18</v>
      </c>
      <c r="C386" s="5" t="s">
        <v>629</v>
      </c>
      <c r="D386" s="6" t="s">
        <v>113</v>
      </c>
      <c r="E386" s="6" t="s">
        <v>114</v>
      </c>
      <c r="F386" s="6" t="s">
        <v>7</v>
      </c>
      <c r="G386" s="6" t="s">
        <v>115</v>
      </c>
      <c r="H386" s="6" t="s">
        <v>22</v>
      </c>
      <c r="I386" s="6" t="s">
        <v>1929</v>
      </c>
      <c r="J386" s="6">
        <v>3433</v>
      </c>
      <c r="K386" s="6" t="s">
        <v>1948</v>
      </c>
      <c r="L386" s="6">
        <f t="shared" si="24"/>
        <v>2</v>
      </c>
      <c r="M386" s="7">
        <v>600000</v>
      </c>
      <c r="N386" s="7">
        <v>15</v>
      </c>
      <c r="O386" s="8" t="s">
        <v>1949</v>
      </c>
      <c r="P386" s="6" t="s">
        <v>1950</v>
      </c>
      <c r="Q386" s="6"/>
      <c r="R386" s="6"/>
      <c r="S386" s="6"/>
      <c r="T386" s="6" t="s">
        <v>634</v>
      </c>
      <c r="U386" s="6" t="s">
        <v>635</v>
      </c>
      <c r="V386" s="6" t="s">
        <v>1932</v>
      </c>
      <c r="W386" s="7">
        <v>3</v>
      </c>
      <c r="X386" s="6" t="s">
        <v>1951</v>
      </c>
      <c r="Y386" s="13">
        <v>17880736</v>
      </c>
      <c r="Z386" s="13">
        <v>4345054864</v>
      </c>
      <c r="AA386"/>
      <c r="AB386"/>
      <c r="AC386"/>
      <c r="AE386" s="4" t="s">
        <v>557</v>
      </c>
      <c r="AF386" s="4" t="str">
        <f t="shared" si="21"/>
        <v>5151.01.15</v>
      </c>
      <c r="AG386" s="4" t="s">
        <v>246</v>
      </c>
      <c r="AH386" s="4" t="s">
        <v>557</v>
      </c>
      <c r="AI386" s="4" t="s">
        <v>7</v>
      </c>
      <c r="AJ386" s="4" t="s">
        <v>557</v>
      </c>
      <c r="AK386" s="4" t="s">
        <v>31</v>
      </c>
      <c r="AL386" s="4" t="s">
        <v>3789</v>
      </c>
      <c r="AM386" s="4" t="s">
        <v>296</v>
      </c>
      <c r="AN386" s="4" t="s">
        <v>557</v>
      </c>
      <c r="AO386" s="13">
        <v>298952500</v>
      </c>
      <c r="AP386" s="13">
        <v>805827409</v>
      </c>
      <c r="AQ386"/>
    </row>
    <row r="387" spans="1:43" x14ac:dyDescent="0.25">
      <c r="A387" s="4" t="str">
        <f t="shared" si="22"/>
        <v>0212.01.18.3</v>
      </c>
      <c r="B387" s="4" t="str">
        <f t="shared" si="23"/>
        <v>0212.01.18</v>
      </c>
      <c r="C387" s="9" t="s">
        <v>629</v>
      </c>
      <c r="D387" s="10" t="s">
        <v>113</v>
      </c>
      <c r="E387" s="10" t="s">
        <v>114</v>
      </c>
      <c r="F387" s="10" t="s">
        <v>7</v>
      </c>
      <c r="G387" s="10" t="s">
        <v>115</v>
      </c>
      <c r="H387" s="10" t="s">
        <v>22</v>
      </c>
      <c r="I387" s="10" t="s">
        <v>1929</v>
      </c>
      <c r="J387" s="10">
        <v>3435</v>
      </c>
      <c r="K387" s="10" t="s">
        <v>1952</v>
      </c>
      <c r="L387" s="6">
        <f t="shared" si="24"/>
        <v>3</v>
      </c>
      <c r="M387" s="11">
        <v>800000</v>
      </c>
      <c r="N387" s="11">
        <v>4</v>
      </c>
      <c r="O387" s="12" t="s">
        <v>1953</v>
      </c>
      <c r="P387" s="10" t="s">
        <v>1954</v>
      </c>
      <c r="Q387" s="10"/>
      <c r="R387" s="10"/>
      <c r="S387" s="10"/>
      <c r="T387" s="10" t="s">
        <v>634</v>
      </c>
      <c r="U387" s="10" t="s">
        <v>635</v>
      </c>
      <c r="V387" s="10" t="s">
        <v>1932</v>
      </c>
      <c r="W387" s="11">
        <v>3</v>
      </c>
      <c r="X387" s="10" t="s">
        <v>1955</v>
      </c>
      <c r="Y387" s="13">
        <v>17880736</v>
      </c>
      <c r="Z387" s="13">
        <v>4345054864</v>
      </c>
      <c r="AA387"/>
      <c r="AB387"/>
      <c r="AC387"/>
      <c r="AE387" s="4" t="s">
        <v>557</v>
      </c>
      <c r="AF387" s="4" t="str">
        <f t="shared" ref="AF387:AF450" si="25">AG387&amp;"."&amp;AI387&amp;"."&amp;AK387</f>
        <v>5151.01.98</v>
      </c>
      <c r="AG387" s="4" t="s">
        <v>246</v>
      </c>
      <c r="AH387" s="4" t="s">
        <v>557</v>
      </c>
      <c r="AI387" s="4" t="s">
        <v>7</v>
      </c>
      <c r="AJ387" s="4" t="s">
        <v>557</v>
      </c>
      <c r="AK387" s="4" t="s">
        <v>27</v>
      </c>
      <c r="AL387" s="4" t="s">
        <v>542</v>
      </c>
      <c r="AM387" s="4" t="s">
        <v>296</v>
      </c>
      <c r="AN387" s="4" t="s">
        <v>557</v>
      </c>
      <c r="AO387" s="13">
        <v>16286138930</v>
      </c>
      <c r="AP387" s="13">
        <v>805827409</v>
      </c>
      <c r="AQ387"/>
    </row>
    <row r="388" spans="1:43" x14ac:dyDescent="0.25">
      <c r="A388" s="4" t="str">
        <f t="shared" ref="A388:A451" si="26">D388&amp;"."&amp;F388&amp;"."&amp;H388&amp;"."&amp;L388</f>
        <v>0212.01.18.4</v>
      </c>
      <c r="B388" s="4" t="str">
        <f t="shared" ref="B388:B451" si="27">D388&amp;"."&amp;F388&amp;"."&amp;H388</f>
        <v>0212.01.18</v>
      </c>
      <c r="C388" s="5" t="s">
        <v>629</v>
      </c>
      <c r="D388" s="6" t="s">
        <v>113</v>
      </c>
      <c r="E388" s="6" t="s">
        <v>114</v>
      </c>
      <c r="F388" s="6" t="s">
        <v>7</v>
      </c>
      <c r="G388" s="6" t="s">
        <v>115</v>
      </c>
      <c r="H388" s="6" t="s">
        <v>22</v>
      </c>
      <c r="I388" s="6" t="s">
        <v>1929</v>
      </c>
      <c r="J388" s="6">
        <v>3437</v>
      </c>
      <c r="K388" s="6" t="s">
        <v>1956</v>
      </c>
      <c r="L388" s="6">
        <f t="shared" si="24"/>
        <v>4</v>
      </c>
      <c r="M388" s="7">
        <v>500000</v>
      </c>
      <c r="N388" s="7">
        <v>25</v>
      </c>
      <c r="O388" s="8" t="s">
        <v>1957</v>
      </c>
      <c r="P388" s="6" t="s">
        <v>1954</v>
      </c>
      <c r="Q388" s="6"/>
      <c r="R388" s="6"/>
      <c r="S388" s="6"/>
      <c r="T388" s="6" t="s">
        <v>634</v>
      </c>
      <c r="U388" s="6" t="s">
        <v>635</v>
      </c>
      <c r="V388" s="6" t="s">
        <v>1932</v>
      </c>
      <c r="W388" s="7">
        <v>3</v>
      </c>
      <c r="X388" s="6" t="s">
        <v>1958</v>
      </c>
      <c r="Y388" s="13">
        <v>17880736</v>
      </c>
      <c r="Z388" s="13">
        <v>4345054864</v>
      </c>
      <c r="AA388"/>
      <c r="AB388"/>
      <c r="AC388"/>
      <c r="AE388" s="4" t="s">
        <v>558</v>
      </c>
      <c r="AF388" s="4" t="str">
        <f t="shared" si="25"/>
        <v>5152.01.11</v>
      </c>
      <c r="AG388" s="4" t="s">
        <v>250</v>
      </c>
      <c r="AH388" s="4" t="s">
        <v>558</v>
      </c>
      <c r="AI388" s="4" t="s">
        <v>7</v>
      </c>
      <c r="AJ388" s="4" t="s">
        <v>558</v>
      </c>
      <c r="AK388" s="4" t="s">
        <v>10</v>
      </c>
      <c r="AL388" s="4" t="s">
        <v>4663</v>
      </c>
      <c r="AM388" s="4" t="s">
        <v>296</v>
      </c>
      <c r="AN388" s="4" t="s">
        <v>558</v>
      </c>
      <c r="AO388" s="13">
        <v>57356346</v>
      </c>
      <c r="AP388" s="13">
        <v>57356346</v>
      </c>
      <c r="AQ388"/>
    </row>
    <row r="389" spans="1:43" x14ac:dyDescent="0.25">
      <c r="A389" s="4" t="str">
        <f t="shared" si="26"/>
        <v>0212.01.18.5</v>
      </c>
      <c r="B389" s="4" t="str">
        <f t="shared" si="27"/>
        <v>0212.01.18</v>
      </c>
      <c r="C389" s="9" t="s">
        <v>629</v>
      </c>
      <c r="D389" s="10" t="s">
        <v>113</v>
      </c>
      <c r="E389" s="10" t="s">
        <v>114</v>
      </c>
      <c r="F389" s="10" t="s">
        <v>7</v>
      </c>
      <c r="G389" s="10" t="s">
        <v>115</v>
      </c>
      <c r="H389" s="10" t="s">
        <v>22</v>
      </c>
      <c r="I389" s="10" t="s">
        <v>1929</v>
      </c>
      <c r="J389" s="10">
        <v>3438</v>
      </c>
      <c r="K389" s="10" t="s">
        <v>1959</v>
      </c>
      <c r="L389" s="6">
        <f t="shared" ref="L389:L452" si="28">IF(I389=I388,L388+1,1)</f>
        <v>5</v>
      </c>
      <c r="M389" s="11">
        <v>750000</v>
      </c>
      <c r="N389" s="11">
        <v>3</v>
      </c>
      <c r="O389" s="12" t="s">
        <v>124</v>
      </c>
      <c r="P389" s="10" t="s">
        <v>1960</v>
      </c>
      <c r="Q389" s="10"/>
      <c r="R389" s="10"/>
      <c r="S389" s="10"/>
      <c r="T389" s="10" t="s">
        <v>634</v>
      </c>
      <c r="U389" s="10" t="s">
        <v>635</v>
      </c>
      <c r="V389" s="10" t="s">
        <v>1932</v>
      </c>
      <c r="W389" s="11">
        <v>3</v>
      </c>
      <c r="X389" s="10" t="s">
        <v>1961</v>
      </c>
      <c r="Y389" s="13">
        <v>17880736</v>
      </c>
      <c r="Z389" s="13">
        <v>4345054864</v>
      </c>
      <c r="AA389"/>
      <c r="AB389"/>
      <c r="AC389"/>
      <c r="AE389" s="4" t="s">
        <v>559</v>
      </c>
      <c r="AF389" s="4" t="str">
        <f t="shared" si="25"/>
        <v>5154.01.01</v>
      </c>
      <c r="AG389" s="4" t="s">
        <v>253</v>
      </c>
      <c r="AH389" s="4" t="s">
        <v>560</v>
      </c>
      <c r="AI389" s="4" t="s">
        <v>7</v>
      </c>
      <c r="AJ389" s="4" t="s">
        <v>561</v>
      </c>
      <c r="AK389" s="4" t="s">
        <v>7</v>
      </c>
      <c r="AL389" s="4" t="s">
        <v>595</v>
      </c>
      <c r="AM389" s="4" t="s">
        <v>296</v>
      </c>
      <c r="AN389" s="4" t="s">
        <v>559</v>
      </c>
      <c r="AO389" s="13">
        <v>49421513131</v>
      </c>
      <c r="AP389" s="13">
        <v>134331784</v>
      </c>
      <c r="AQ389"/>
    </row>
    <row r="390" spans="1:43" x14ac:dyDescent="0.25">
      <c r="A390" s="4" t="str">
        <f t="shared" si="26"/>
        <v>0212.01.18.6</v>
      </c>
      <c r="B390" s="4" t="str">
        <f t="shared" si="27"/>
        <v>0212.01.18</v>
      </c>
      <c r="C390" s="9" t="s">
        <v>629</v>
      </c>
      <c r="D390" s="10" t="s">
        <v>113</v>
      </c>
      <c r="E390" s="10" t="s">
        <v>114</v>
      </c>
      <c r="F390" s="10" t="s">
        <v>7</v>
      </c>
      <c r="G390" s="10" t="s">
        <v>115</v>
      </c>
      <c r="H390" s="10" t="s">
        <v>22</v>
      </c>
      <c r="I390" s="10" t="s">
        <v>1929</v>
      </c>
      <c r="J390" s="10">
        <v>3443</v>
      </c>
      <c r="K390" s="10" t="s">
        <v>1930</v>
      </c>
      <c r="L390" s="6">
        <f t="shared" si="28"/>
        <v>6</v>
      </c>
      <c r="M390" s="11">
        <v>500000</v>
      </c>
      <c r="N390" s="11">
        <v>200</v>
      </c>
      <c r="O390" s="12" t="s">
        <v>117</v>
      </c>
      <c r="P390" s="10" t="s">
        <v>1931</v>
      </c>
      <c r="Q390" s="10"/>
      <c r="R390" s="10"/>
      <c r="S390" s="10"/>
      <c r="T390" s="10" t="s">
        <v>634</v>
      </c>
      <c r="U390" s="10" t="s">
        <v>635</v>
      </c>
      <c r="V390" s="10" t="s">
        <v>1932</v>
      </c>
      <c r="W390" s="11">
        <v>3</v>
      </c>
      <c r="X390" s="10" t="s">
        <v>1933</v>
      </c>
      <c r="Y390" s="13">
        <v>17880736</v>
      </c>
      <c r="Z390" s="13">
        <v>4345054864</v>
      </c>
      <c r="AA390"/>
      <c r="AB390"/>
      <c r="AC390"/>
      <c r="AE390" s="4" t="s">
        <v>559</v>
      </c>
      <c r="AF390" s="4" t="str">
        <f t="shared" si="25"/>
        <v>5154.01.11</v>
      </c>
      <c r="AG390" s="4" t="s">
        <v>253</v>
      </c>
      <c r="AH390" s="4" t="s">
        <v>560</v>
      </c>
      <c r="AI390" s="4" t="s">
        <v>7</v>
      </c>
      <c r="AJ390" s="4" t="s">
        <v>561</v>
      </c>
      <c r="AK390" s="4" t="s">
        <v>10</v>
      </c>
      <c r="AL390" s="4" t="s">
        <v>4664</v>
      </c>
      <c r="AM390" s="4" t="s">
        <v>296</v>
      </c>
      <c r="AN390" s="4" t="s">
        <v>559</v>
      </c>
      <c r="AO390" s="13">
        <v>27514283</v>
      </c>
      <c r="AP390" s="13">
        <v>134331784</v>
      </c>
      <c r="AQ390"/>
    </row>
    <row r="391" spans="1:43" x14ac:dyDescent="0.25">
      <c r="A391" s="4" t="str">
        <f t="shared" si="26"/>
        <v>0212.01.18.7</v>
      </c>
      <c r="B391" s="4" t="str">
        <f t="shared" si="27"/>
        <v>0212.01.18</v>
      </c>
      <c r="C391" s="9" t="s">
        <v>629</v>
      </c>
      <c r="D391" s="10" t="s">
        <v>113</v>
      </c>
      <c r="E391" s="10" t="s">
        <v>114</v>
      </c>
      <c r="F391" s="10" t="s">
        <v>7</v>
      </c>
      <c r="G391" s="10" t="s">
        <v>115</v>
      </c>
      <c r="H391" s="10" t="s">
        <v>22</v>
      </c>
      <c r="I391" s="10" t="s">
        <v>1929</v>
      </c>
      <c r="J391" s="10">
        <v>3448</v>
      </c>
      <c r="K391" s="10" t="s">
        <v>1937</v>
      </c>
      <c r="L391" s="6">
        <f t="shared" si="28"/>
        <v>7</v>
      </c>
      <c r="M391" s="11">
        <v>500000</v>
      </c>
      <c r="N391" s="11">
        <v>10</v>
      </c>
      <c r="O391" s="12" t="s">
        <v>116</v>
      </c>
      <c r="P391" s="10" t="s">
        <v>1938</v>
      </c>
      <c r="Q391" s="10"/>
      <c r="R391" s="10"/>
      <c r="S391" s="10"/>
      <c r="T391" s="10" t="s">
        <v>634</v>
      </c>
      <c r="U391" s="10" t="s">
        <v>635</v>
      </c>
      <c r="V391" s="10" t="s">
        <v>1932</v>
      </c>
      <c r="W391" s="11">
        <v>3</v>
      </c>
      <c r="X391" s="10" t="s">
        <v>1939</v>
      </c>
      <c r="Y391" s="13">
        <v>17880736</v>
      </c>
      <c r="Z391" s="13">
        <v>4345054864</v>
      </c>
      <c r="AA391"/>
      <c r="AB391"/>
      <c r="AC391"/>
      <c r="AE391" s="4" t="s">
        <v>559</v>
      </c>
      <c r="AF391" s="4" t="str">
        <f t="shared" si="25"/>
        <v>5154.01.12</v>
      </c>
      <c r="AG391" s="4" t="s">
        <v>253</v>
      </c>
      <c r="AH391" s="4" t="s">
        <v>560</v>
      </c>
      <c r="AI391" s="4" t="s">
        <v>7</v>
      </c>
      <c r="AJ391" s="4" t="s">
        <v>561</v>
      </c>
      <c r="AK391" s="4" t="s">
        <v>32</v>
      </c>
      <c r="AL391" s="4" t="s">
        <v>4665</v>
      </c>
      <c r="AM391" s="4" t="s">
        <v>296</v>
      </c>
      <c r="AN391" s="4" t="s">
        <v>559</v>
      </c>
      <c r="AO391" s="13">
        <v>26613379</v>
      </c>
      <c r="AP391" s="13">
        <v>134331784</v>
      </c>
      <c r="AQ391"/>
    </row>
    <row r="392" spans="1:43" x14ac:dyDescent="0.25">
      <c r="A392" s="4" t="str">
        <f t="shared" si="26"/>
        <v>0212.01.18.8</v>
      </c>
      <c r="B392" s="4" t="str">
        <f t="shared" si="27"/>
        <v>0212.01.18</v>
      </c>
      <c r="C392" s="5" t="s">
        <v>629</v>
      </c>
      <c r="D392" s="6" t="s">
        <v>113</v>
      </c>
      <c r="E392" s="6" t="s">
        <v>114</v>
      </c>
      <c r="F392" s="6" t="s">
        <v>7</v>
      </c>
      <c r="G392" s="6" t="s">
        <v>115</v>
      </c>
      <c r="H392" s="6" t="s">
        <v>22</v>
      </c>
      <c r="I392" s="6" t="s">
        <v>1929</v>
      </c>
      <c r="J392" s="6">
        <v>3452</v>
      </c>
      <c r="K392" s="6" t="s">
        <v>2035</v>
      </c>
      <c r="L392" s="6">
        <f t="shared" si="28"/>
        <v>8</v>
      </c>
      <c r="M392" s="7">
        <v>300000</v>
      </c>
      <c r="N392" s="7">
        <v>2</v>
      </c>
      <c r="O392" s="8" t="s">
        <v>2036</v>
      </c>
      <c r="P392" s="6" t="s">
        <v>2037</v>
      </c>
      <c r="Q392" s="6"/>
      <c r="R392" s="6"/>
      <c r="S392" s="6"/>
      <c r="T392" s="6" t="s">
        <v>634</v>
      </c>
      <c r="U392" s="6" t="s">
        <v>635</v>
      </c>
      <c r="V392" s="6" t="s">
        <v>1932</v>
      </c>
      <c r="W392" s="7">
        <v>3</v>
      </c>
      <c r="X392" s="6" t="s">
        <v>2038</v>
      </c>
      <c r="Y392" s="13">
        <v>17880736</v>
      </c>
      <c r="Z392" s="13">
        <v>4345054864</v>
      </c>
      <c r="AA392"/>
      <c r="AB392"/>
      <c r="AC392"/>
      <c r="AE392" s="4" t="s">
        <v>562</v>
      </c>
      <c r="AF392" s="4" t="str">
        <f t="shared" si="25"/>
        <v>5155.01.11</v>
      </c>
      <c r="AG392" s="4" t="s">
        <v>261</v>
      </c>
      <c r="AH392" s="4" t="s">
        <v>563</v>
      </c>
      <c r="AI392" s="4" t="s">
        <v>7</v>
      </c>
      <c r="AJ392" s="4" t="s">
        <v>562</v>
      </c>
      <c r="AK392" s="4" t="s">
        <v>10</v>
      </c>
      <c r="AL392" s="4" t="s">
        <v>4666</v>
      </c>
      <c r="AM392" s="4" t="s">
        <v>296</v>
      </c>
      <c r="AN392" s="4" t="s">
        <v>562</v>
      </c>
      <c r="AO392" s="13">
        <v>3414879505</v>
      </c>
      <c r="AP392" s="13">
        <v>3520444505</v>
      </c>
      <c r="AQ392"/>
    </row>
    <row r="393" spans="1:43" x14ac:dyDescent="0.25">
      <c r="A393" s="4" t="str">
        <f t="shared" si="26"/>
        <v>0212.01.18.9</v>
      </c>
      <c r="B393" s="4" t="str">
        <f t="shared" si="27"/>
        <v>0212.01.18</v>
      </c>
      <c r="C393" s="5" t="s">
        <v>629</v>
      </c>
      <c r="D393" s="6" t="s">
        <v>113</v>
      </c>
      <c r="E393" s="6" t="s">
        <v>114</v>
      </c>
      <c r="F393" s="6" t="s">
        <v>7</v>
      </c>
      <c r="G393" s="6" t="s">
        <v>115</v>
      </c>
      <c r="H393" s="6" t="s">
        <v>22</v>
      </c>
      <c r="I393" s="6" t="s">
        <v>1929</v>
      </c>
      <c r="J393" s="6">
        <v>3458</v>
      </c>
      <c r="K393" s="6" t="s">
        <v>2029</v>
      </c>
      <c r="L393" s="6">
        <f t="shared" si="28"/>
        <v>9</v>
      </c>
      <c r="M393" s="7">
        <v>200000</v>
      </c>
      <c r="N393" s="7">
        <v>10</v>
      </c>
      <c r="O393" s="8" t="s">
        <v>2030</v>
      </c>
      <c r="P393" s="6" t="s">
        <v>1964</v>
      </c>
      <c r="Q393" s="6"/>
      <c r="R393" s="6"/>
      <c r="S393" s="6"/>
      <c r="T393" s="6" t="s">
        <v>634</v>
      </c>
      <c r="U393" s="6" t="s">
        <v>635</v>
      </c>
      <c r="V393" s="6" t="s">
        <v>1932</v>
      </c>
      <c r="W393" s="7">
        <v>3</v>
      </c>
      <c r="X393" s="6" t="s">
        <v>2031</v>
      </c>
      <c r="Y393" s="13">
        <v>17880736</v>
      </c>
      <c r="Z393" s="13">
        <v>4345054864</v>
      </c>
      <c r="AA393"/>
      <c r="AB393"/>
      <c r="AC393"/>
      <c r="AE393" s="4" t="s">
        <v>562</v>
      </c>
      <c r="AF393" s="4" t="str">
        <f t="shared" si="25"/>
        <v>5155.01.14</v>
      </c>
      <c r="AG393" s="4" t="s">
        <v>261</v>
      </c>
      <c r="AH393" s="4" t="s">
        <v>563</v>
      </c>
      <c r="AI393" s="4" t="s">
        <v>7</v>
      </c>
      <c r="AJ393" s="4" t="s">
        <v>562</v>
      </c>
      <c r="AK393" s="4" t="s">
        <v>41</v>
      </c>
      <c r="AL393" s="4" t="s">
        <v>4667</v>
      </c>
      <c r="AM393" s="4" t="s">
        <v>296</v>
      </c>
      <c r="AN393" s="4" t="s">
        <v>562</v>
      </c>
      <c r="AO393" s="13">
        <v>105565000</v>
      </c>
      <c r="AP393" s="13">
        <v>3520444505</v>
      </c>
      <c r="AQ393"/>
    </row>
    <row r="394" spans="1:43" x14ac:dyDescent="0.25">
      <c r="A394" s="4" t="str">
        <f t="shared" si="26"/>
        <v>0212.01.18.10</v>
      </c>
      <c r="B394" s="4" t="str">
        <f t="shared" si="27"/>
        <v>0212.01.18</v>
      </c>
      <c r="C394" s="5" t="s">
        <v>629</v>
      </c>
      <c r="D394" s="6" t="s">
        <v>113</v>
      </c>
      <c r="E394" s="6" t="s">
        <v>114</v>
      </c>
      <c r="F394" s="6" t="s">
        <v>7</v>
      </c>
      <c r="G394" s="6" t="s">
        <v>115</v>
      </c>
      <c r="H394" s="6" t="s">
        <v>22</v>
      </c>
      <c r="I394" s="6" t="s">
        <v>1929</v>
      </c>
      <c r="J394" s="6">
        <v>3461</v>
      </c>
      <c r="K394" s="6" t="s">
        <v>1962</v>
      </c>
      <c r="L394" s="6">
        <f t="shared" si="28"/>
        <v>10</v>
      </c>
      <c r="M394" s="7">
        <v>1200000</v>
      </c>
      <c r="N394" s="7">
        <v>30</v>
      </c>
      <c r="O394" s="8" t="s">
        <v>1963</v>
      </c>
      <c r="P394" s="6" t="s">
        <v>1964</v>
      </c>
      <c r="Q394" s="6"/>
      <c r="R394" s="6"/>
      <c r="S394" s="6"/>
      <c r="T394" s="6" t="s">
        <v>634</v>
      </c>
      <c r="U394" s="6" t="s">
        <v>635</v>
      </c>
      <c r="V394" s="6" t="s">
        <v>1932</v>
      </c>
      <c r="W394" s="7">
        <v>3</v>
      </c>
      <c r="X394" s="6" t="s">
        <v>1965</v>
      </c>
      <c r="Y394" s="13">
        <v>17880736</v>
      </c>
      <c r="Z394" s="13">
        <v>4345054864</v>
      </c>
      <c r="AA394"/>
      <c r="AB394"/>
      <c r="AC394"/>
      <c r="AE394" s="4" t="s">
        <v>564</v>
      </c>
      <c r="AF394" s="4" t="str">
        <f t="shared" si="25"/>
        <v>5157.01.11</v>
      </c>
      <c r="AG394" s="4" t="s">
        <v>565</v>
      </c>
      <c r="AH394" s="4" t="s">
        <v>564</v>
      </c>
      <c r="AI394" s="4" t="s">
        <v>7</v>
      </c>
      <c r="AJ394" s="4" t="s">
        <v>566</v>
      </c>
      <c r="AK394" s="4" t="s">
        <v>10</v>
      </c>
      <c r="AL394" s="4" t="s">
        <v>4668</v>
      </c>
      <c r="AM394" s="4" t="s">
        <v>296</v>
      </c>
      <c r="AN394" s="4" t="s">
        <v>564</v>
      </c>
      <c r="AO394" s="13">
        <v>83790461</v>
      </c>
      <c r="AP394" s="13">
        <v>83790461</v>
      </c>
      <c r="AQ394"/>
    </row>
    <row r="395" spans="1:43" x14ac:dyDescent="0.25">
      <c r="A395" s="4" t="str">
        <f t="shared" si="26"/>
        <v>0212.01.18.11</v>
      </c>
      <c r="B395" s="4" t="str">
        <f t="shared" si="27"/>
        <v>0212.01.18</v>
      </c>
      <c r="C395" s="9" t="s">
        <v>629</v>
      </c>
      <c r="D395" s="10" t="s">
        <v>113</v>
      </c>
      <c r="E395" s="10" t="s">
        <v>114</v>
      </c>
      <c r="F395" s="10" t="s">
        <v>7</v>
      </c>
      <c r="G395" s="10" t="s">
        <v>115</v>
      </c>
      <c r="H395" s="10" t="s">
        <v>22</v>
      </c>
      <c r="I395" s="10" t="s">
        <v>1929</v>
      </c>
      <c r="J395" s="10">
        <v>3462</v>
      </c>
      <c r="K395" s="10" t="s">
        <v>1966</v>
      </c>
      <c r="L395" s="6">
        <f t="shared" si="28"/>
        <v>11</v>
      </c>
      <c r="M395" s="11">
        <v>300000</v>
      </c>
      <c r="N395" s="11">
        <v>150</v>
      </c>
      <c r="O395" s="12" t="s">
        <v>1967</v>
      </c>
      <c r="P395" s="10" t="s">
        <v>1968</v>
      </c>
      <c r="Q395" s="10"/>
      <c r="R395" s="10"/>
      <c r="S395" s="10"/>
      <c r="T395" s="10" t="s">
        <v>634</v>
      </c>
      <c r="U395" s="10" t="s">
        <v>635</v>
      </c>
      <c r="V395" s="10" t="s">
        <v>1932</v>
      </c>
      <c r="W395" s="11">
        <v>3</v>
      </c>
      <c r="X395" s="10" t="s">
        <v>1969</v>
      </c>
      <c r="Y395" s="13">
        <v>17880736</v>
      </c>
      <c r="Z395" s="13">
        <v>4345054864</v>
      </c>
      <c r="AA395"/>
      <c r="AB395"/>
      <c r="AC395"/>
      <c r="AE395" s="4" t="s">
        <v>567</v>
      </c>
      <c r="AF395" s="4" t="str">
        <f t="shared" si="25"/>
        <v>5158.01.01</v>
      </c>
      <c r="AG395" s="4" t="s">
        <v>264</v>
      </c>
      <c r="AH395" s="4" t="s">
        <v>567</v>
      </c>
      <c r="AI395" s="4" t="s">
        <v>7</v>
      </c>
      <c r="AJ395" s="4" t="s">
        <v>567</v>
      </c>
      <c r="AK395" s="4" t="s">
        <v>7</v>
      </c>
      <c r="AL395" s="4" t="s">
        <v>595</v>
      </c>
      <c r="AM395" s="4" t="s">
        <v>296</v>
      </c>
      <c r="AN395" s="4" t="s">
        <v>567</v>
      </c>
      <c r="AO395" s="13">
        <v>49421513131</v>
      </c>
      <c r="AP395" s="13">
        <v>5253630835</v>
      </c>
      <c r="AQ395"/>
    </row>
    <row r="396" spans="1:43" x14ac:dyDescent="0.25">
      <c r="A396" s="4" t="str">
        <f t="shared" si="26"/>
        <v>0212.01.18.12</v>
      </c>
      <c r="B396" s="4" t="str">
        <f t="shared" si="27"/>
        <v>0212.01.18</v>
      </c>
      <c r="C396" s="9" t="s">
        <v>629</v>
      </c>
      <c r="D396" s="10" t="s">
        <v>113</v>
      </c>
      <c r="E396" s="10" t="s">
        <v>114</v>
      </c>
      <c r="F396" s="10" t="s">
        <v>7</v>
      </c>
      <c r="G396" s="10" t="s">
        <v>115</v>
      </c>
      <c r="H396" s="10" t="s">
        <v>22</v>
      </c>
      <c r="I396" s="10" t="s">
        <v>1929</v>
      </c>
      <c r="J396" s="10">
        <v>3468</v>
      </c>
      <c r="K396" s="10" t="s">
        <v>1987</v>
      </c>
      <c r="L396" s="6">
        <f t="shared" si="28"/>
        <v>12</v>
      </c>
      <c r="M396" s="11">
        <v>300000</v>
      </c>
      <c r="N396" s="11">
        <v>2</v>
      </c>
      <c r="O396" s="12" t="s">
        <v>1988</v>
      </c>
      <c r="P396" s="10" t="s">
        <v>1946</v>
      </c>
      <c r="Q396" s="10"/>
      <c r="R396" s="10"/>
      <c r="S396" s="10"/>
      <c r="T396" s="10" t="s">
        <v>634</v>
      </c>
      <c r="U396" s="10" t="s">
        <v>635</v>
      </c>
      <c r="V396" s="10" t="s">
        <v>1932</v>
      </c>
      <c r="W396" s="11">
        <v>3</v>
      </c>
      <c r="X396" s="10" t="s">
        <v>1989</v>
      </c>
      <c r="Y396" s="13">
        <v>17880736</v>
      </c>
      <c r="Z396" s="13">
        <v>4345054864</v>
      </c>
      <c r="AA396"/>
      <c r="AB396"/>
      <c r="AC396"/>
      <c r="AE396" s="4" t="s">
        <v>567</v>
      </c>
      <c r="AF396" s="4" t="str">
        <f t="shared" si="25"/>
        <v>5158.01.11</v>
      </c>
      <c r="AG396" s="4" t="s">
        <v>264</v>
      </c>
      <c r="AH396" s="4" t="s">
        <v>567</v>
      </c>
      <c r="AI396" s="4" t="s">
        <v>7</v>
      </c>
      <c r="AJ396" s="4" t="s">
        <v>567</v>
      </c>
      <c r="AK396" s="4" t="s">
        <v>10</v>
      </c>
      <c r="AL396" s="4" t="s">
        <v>4669</v>
      </c>
      <c r="AM396" s="4" t="s">
        <v>296</v>
      </c>
      <c r="AN396" s="4" t="s">
        <v>567</v>
      </c>
      <c r="AO396" s="13">
        <v>1563694981</v>
      </c>
      <c r="AP396" s="13">
        <v>5253630835</v>
      </c>
      <c r="AQ396"/>
    </row>
    <row r="397" spans="1:43" x14ac:dyDescent="0.25">
      <c r="A397" s="4" t="str">
        <f t="shared" si="26"/>
        <v>0213.01.11.1</v>
      </c>
      <c r="B397" s="4" t="str">
        <f t="shared" si="27"/>
        <v>0213.01.11</v>
      </c>
      <c r="C397" s="5" t="s">
        <v>629</v>
      </c>
      <c r="D397" s="6" t="s">
        <v>452</v>
      </c>
      <c r="E397" s="6" t="s">
        <v>2042</v>
      </c>
      <c r="F397" s="6" t="s">
        <v>7</v>
      </c>
      <c r="G397" s="6" t="s">
        <v>2043</v>
      </c>
      <c r="H397" s="6" t="s">
        <v>10</v>
      </c>
      <c r="I397" s="6" t="s">
        <v>2044</v>
      </c>
      <c r="J397" s="6">
        <v>5113</v>
      </c>
      <c r="K397" s="6" t="s">
        <v>2053</v>
      </c>
      <c r="L397" s="6">
        <f t="shared" si="28"/>
        <v>1</v>
      </c>
      <c r="M397" s="7">
        <v>1092968000</v>
      </c>
      <c r="N397" s="7">
        <v>100</v>
      </c>
      <c r="O397" s="8" t="s">
        <v>2054</v>
      </c>
      <c r="P397" s="6" t="s">
        <v>2055</v>
      </c>
      <c r="Q397" s="6"/>
      <c r="R397" s="6"/>
      <c r="S397" s="6"/>
      <c r="T397" s="6" t="s">
        <v>634</v>
      </c>
      <c r="U397" s="6" t="s">
        <v>635</v>
      </c>
      <c r="V397" s="6" t="s">
        <v>2048</v>
      </c>
      <c r="W397" s="7">
        <v>3</v>
      </c>
      <c r="X397" s="6" t="s">
        <v>2056</v>
      </c>
      <c r="Y397" s="13">
        <v>1524878412</v>
      </c>
      <c r="Z397" s="13">
        <v>3696403025</v>
      </c>
      <c r="AA397"/>
      <c r="AB397"/>
      <c r="AC397"/>
      <c r="AE397" s="4" t="s">
        <v>567</v>
      </c>
      <c r="AF397" s="4" t="str">
        <f t="shared" si="25"/>
        <v>5158.01.12</v>
      </c>
      <c r="AG397" s="4" t="s">
        <v>264</v>
      </c>
      <c r="AH397" s="4" t="s">
        <v>567</v>
      </c>
      <c r="AI397" s="4" t="s">
        <v>7</v>
      </c>
      <c r="AJ397" s="4" t="s">
        <v>567</v>
      </c>
      <c r="AK397" s="4" t="s">
        <v>32</v>
      </c>
      <c r="AL397" s="4" t="s">
        <v>4670</v>
      </c>
      <c r="AM397" s="4" t="s">
        <v>296</v>
      </c>
      <c r="AN397" s="4" t="s">
        <v>567</v>
      </c>
      <c r="AO397" s="13">
        <v>626052534</v>
      </c>
      <c r="AP397" s="13">
        <v>5253630835</v>
      </c>
      <c r="AQ397"/>
    </row>
    <row r="398" spans="1:43" x14ac:dyDescent="0.25">
      <c r="A398" s="4" t="str">
        <f t="shared" si="26"/>
        <v>0213.01.11.2</v>
      </c>
      <c r="B398" s="4" t="str">
        <f t="shared" si="27"/>
        <v>0213.01.11</v>
      </c>
      <c r="C398" s="9" t="s">
        <v>629</v>
      </c>
      <c r="D398" s="10" t="s">
        <v>452</v>
      </c>
      <c r="E398" s="10" t="s">
        <v>2042</v>
      </c>
      <c r="F398" s="10" t="s">
        <v>7</v>
      </c>
      <c r="G398" s="10" t="s">
        <v>2043</v>
      </c>
      <c r="H398" s="10" t="s">
        <v>10</v>
      </c>
      <c r="I398" s="10" t="s">
        <v>2044</v>
      </c>
      <c r="J398" s="10">
        <v>5138</v>
      </c>
      <c r="K398" s="10" t="s">
        <v>2050</v>
      </c>
      <c r="L398" s="6">
        <f t="shared" si="28"/>
        <v>2</v>
      </c>
      <c r="M398" s="11">
        <v>18864267</v>
      </c>
      <c r="N398" s="11">
        <v>100</v>
      </c>
      <c r="O398" s="12" t="s">
        <v>2046</v>
      </c>
      <c r="P398" s="10" t="s">
        <v>2051</v>
      </c>
      <c r="Q398" s="10"/>
      <c r="R398" s="10"/>
      <c r="S398" s="10"/>
      <c r="T398" s="10" t="s">
        <v>634</v>
      </c>
      <c r="U398" s="10" t="s">
        <v>635</v>
      </c>
      <c r="V398" s="10" t="s">
        <v>2048</v>
      </c>
      <c r="W398" s="11">
        <v>3</v>
      </c>
      <c r="X398" s="10" t="s">
        <v>2052</v>
      </c>
      <c r="Y398" s="13">
        <v>1524878412</v>
      </c>
      <c r="Z398" s="13">
        <v>3696403025</v>
      </c>
      <c r="AA398"/>
      <c r="AB398"/>
      <c r="AC398"/>
      <c r="AE398" s="4" t="s">
        <v>567</v>
      </c>
      <c r="AF398" s="4" t="str">
        <f t="shared" si="25"/>
        <v>5158.01.13</v>
      </c>
      <c r="AG398" s="4" t="s">
        <v>264</v>
      </c>
      <c r="AH398" s="4" t="s">
        <v>567</v>
      </c>
      <c r="AI398" s="4" t="s">
        <v>7</v>
      </c>
      <c r="AJ398" s="4" t="s">
        <v>567</v>
      </c>
      <c r="AK398" s="4" t="s">
        <v>40</v>
      </c>
      <c r="AL398" s="4" t="s">
        <v>4671</v>
      </c>
      <c r="AM398" s="4" t="s">
        <v>296</v>
      </c>
      <c r="AN398" s="4" t="s">
        <v>567</v>
      </c>
      <c r="AO398" s="13">
        <v>192847662</v>
      </c>
      <c r="AP398" s="13">
        <v>5253630835</v>
      </c>
      <c r="AQ398"/>
    </row>
    <row r="399" spans="1:43" x14ac:dyDescent="0.25">
      <c r="A399" s="4" t="str">
        <f t="shared" si="26"/>
        <v>0213.01.11.3</v>
      </c>
      <c r="B399" s="4" t="str">
        <f t="shared" si="27"/>
        <v>0213.01.11</v>
      </c>
      <c r="C399" s="5" t="s">
        <v>629</v>
      </c>
      <c r="D399" s="6" t="s">
        <v>452</v>
      </c>
      <c r="E399" s="6" t="s">
        <v>2042</v>
      </c>
      <c r="F399" s="6" t="s">
        <v>7</v>
      </c>
      <c r="G399" s="6" t="s">
        <v>2043</v>
      </c>
      <c r="H399" s="6" t="s">
        <v>10</v>
      </c>
      <c r="I399" s="6" t="s">
        <v>2044</v>
      </c>
      <c r="J399" s="6">
        <v>5139</v>
      </c>
      <c r="K399" s="6" t="s">
        <v>2045</v>
      </c>
      <c r="L399" s="6">
        <f t="shared" si="28"/>
        <v>3</v>
      </c>
      <c r="M399" s="7">
        <v>161420000</v>
      </c>
      <c r="N399" s="7">
        <v>100</v>
      </c>
      <c r="O399" s="8" t="s">
        <v>2046</v>
      </c>
      <c r="P399" s="6" t="s">
        <v>2047</v>
      </c>
      <c r="Q399" s="6"/>
      <c r="R399" s="6"/>
      <c r="S399" s="6"/>
      <c r="T399" s="6" t="s">
        <v>634</v>
      </c>
      <c r="U399" s="6" t="s">
        <v>635</v>
      </c>
      <c r="V399" s="6" t="s">
        <v>2048</v>
      </c>
      <c r="W399" s="7">
        <v>3</v>
      </c>
      <c r="X399" s="6" t="s">
        <v>2049</v>
      </c>
      <c r="Y399" s="13">
        <v>1524878412</v>
      </c>
      <c r="Z399" s="13">
        <v>3696403025</v>
      </c>
      <c r="AA399"/>
      <c r="AB399"/>
      <c r="AC399"/>
      <c r="AE399" s="4" t="s">
        <v>567</v>
      </c>
      <c r="AF399" s="4" t="str">
        <f t="shared" si="25"/>
        <v>5158.01.98</v>
      </c>
      <c r="AG399" s="4" t="s">
        <v>264</v>
      </c>
      <c r="AH399" s="4" t="s">
        <v>567</v>
      </c>
      <c r="AI399" s="4" t="s">
        <v>7</v>
      </c>
      <c r="AJ399" s="4" t="s">
        <v>567</v>
      </c>
      <c r="AK399" s="4" t="s">
        <v>27</v>
      </c>
      <c r="AL399" s="4" t="s">
        <v>4458</v>
      </c>
      <c r="AM399" s="4" t="s">
        <v>296</v>
      </c>
      <c r="AN399" s="4" t="s">
        <v>567</v>
      </c>
      <c r="AO399" s="13">
        <v>6538223281</v>
      </c>
      <c r="AP399" s="13">
        <v>5253630835</v>
      </c>
      <c r="AQ399"/>
    </row>
    <row r="400" spans="1:43" x14ac:dyDescent="0.25">
      <c r="A400" s="4" t="str">
        <f t="shared" si="26"/>
        <v>0214.01.11.1</v>
      </c>
      <c r="B400" s="4" t="str">
        <f t="shared" si="27"/>
        <v>0214.01.11</v>
      </c>
      <c r="C400" s="5" t="s">
        <v>629</v>
      </c>
      <c r="D400" s="6" t="s">
        <v>130</v>
      </c>
      <c r="E400" s="6" t="s">
        <v>131</v>
      </c>
      <c r="F400" s="6" t="s">
        <v>7</v>
      </c>
      <c r="G400" s="6" t="s">
        <v>132</v>
      </c>
      <c r="H400" s="6" t="s">
        <v>10</v>
      </c>
      <c r="I400" s="6" t="s">
        <v>2080</v>
      </c>
      <c r="J400" s="6">
        <v>3926</v>
      </c>
      <c r="K400" s="6" t="s">
        <v>2113</v>
      </c>
      <c r="L400" s="6">
        <f t="shared" si="28"/>
        <v>1</v>
      </c>
      <c r="M400" s="7">
        <v>236000000</v>
      </c>
      <c r="N400" s="7">
        <v>217427</v>
      </c>
      <c r="O400" s="8" t="s">
        <v>2114</v>
      </c>
      <c r="P400" s="6" t="s">
        <v>2115</v>
      </c>
      <c r="Q400" s="6"/>
      <c r="R400" s="6"/>
      <c r="S400" s="6"/>
      <c r="T400" s="6" t="s">
        <v>634</v>
      </c>
      <c r="U400" s="6" t="s">
        <v>635</v>
      </c>
      <c r="V400" s="6" t="s">
        <v>2084</v>
      </c>
      <c r="W400" s="7">
        <v>1</v>
      </c>
      <c r="X400" s="6" t="s">
        <v>2116</v>
      </c>
      <c r="Y400" s="13">
        <v>2392147593</v>
      </c>
      <c r="Z400" s="13">
        <v>3826119483</v>
      </c>
      <c r="AA400"/>
      <c r="AB400"/>
      <c r="AC400"/>
      <c r="AE400" s="4" t="s">
        <v>568</v>
      </c>
      <c r="AF400" s="4" t="str">
        <f t="shared" si="25"/>
        <v>5159.01.11</v>
      </c>
      <c r="AG400" s="4" t="s">
        <v>267</v>
      </c>
      <c r="AH400" s="4" t="s">
        <v>568</v>
      </c>
      <c r="AI400" s="4" t="s">
        <v>7</v>
      </c>
      <c r="AJ400" s="4" t="s">
        <v>568</v>
      </c>
      <c r="AK400" s="4" t="s">
        <v>10</v>
      </c>
      <c r="AL400" s="4" t="s">
        <v>4672</v>
      </c>
      <c r="AM400" s="4" t="s">
        <v>296</v>
      </c>
      <c r="AN400" s="4" t="s">
        <v>568</v>
      </c>
      <c r="AO400" s="13">
        <v>5203277730</v>
      </c>
      <c r="AP400" s="13">
        <v>6531586334</v>
      </c>
      <c r="AQ400"/>
    </row>
    <row r="401" spans="1:43" x14ac:dyDescent="0.25">
      <c r="A401" s="4" t="str">
        <f t="shared" si="26"/>
        <v>0214.01.11.2</v>
      </c>
      <c r="B401" s="4" t="str">
        <f t="shared" si="27"/>
        <v>0214.01.11</v>
      </c>
      <c r="C401" s="5" t="s">
        <v>629</v>
      </c>
      <c r="D401" s="6" t="s">
        <v>130</v>
      </c>
      <c r="E401" s="6" t="s">
        <v>131</v>
      </c>
      <c r="F401" s="6" t="s">
        <v>7</v>
      </c>
      <c r="G401" s="6" t="s">
        <v>132</v>
      </c>
      <c r="H401" s="6" t="s">
        <v>10</v>
      </c>
      <c r="I401" s="6" t="s">
        <v>2080</v>
      </c>
      <c r="J401" s="6">
        <v>3928</v>
      </c>
      <c r="K401" s="6" t="s">
        <v>2096</v>
      </c>
      <c r="L401" s="6">
        <f t="shared" si="28"/>
        <v>2</v>
      </c>
      <c r="M401" s="7">
        <v>48440796</v>
      </c>
      <c r="N401" s="7">
        <v>801000</v>
      </c>
      <c r="O401" s="8" t="s">
        <v>136</v>
      </c>
      <c r="P401" s="6" t="s">
        <v>2097</v>
      </c>
      <c r="Q401" s="6"/>
      <c r="R401" s="6"/>
      <c r="S401" s="6"/>
      <c r="T401" s="6" t="s">
        <v>634</v>
      </c>
      <c r="U401" s="6" t="s">
        <v>635</v>
      </c>
      <c r="V401" s="6" t="s">
        <v>2084</v>
      </c>
      <c r="W401" s="7">
        <v>1</v>
      </c>
      <c r="X401" s="6" t="s">
        <v>2098</v>
      </c>
      <c r="Y401" s="13">
        <v>2392147593</v>
      </c>
      <c r="Z401" s="13">
        <v>3826119483</v>
      </c>
      <c r="AA401"/>
      <c r="AB401"/>
      <c r="AC401"/>
      <c r="AE401" s="4" t="s">
        <v>569</v>
      </c>
      <c r="AF401" s="4" t="str">
        <f t="shared" si="25"/>
        <v>5161.01.11</v>
      </c>
      <c r="AG401" s="4" t="s">
        <v>270</v>
      </c>
      <c r="AH401" s="4" t="s">
        <v>570</v>
      </c>
      <c r="AI401" s="4" t="s">
        <v>7</v>
      </c>
      <c r="AJ401" s="4" t="s">
        <v>569</v>
      </c>
      <c r="AK401" s="4" t="s">
        <v>10</v>
      </c>
      <c r="AL401" s="4" t="s">
        <v>3927</v>
      </c>
      <c r="AM401" s="4" t="s">
        <v>296</v>
      </c>
      <c r="AN401" s="4" t="s">
        <v>569</v>
      </c>
      <c r="AO401" s="13">
        <v>177361735</v>
      </c>
      <c r="AP401" s="13">
        <v>177361735</v>
      </c>
      <c r="AQ401"/>
    </row>
    <row r="402" spans="1:43" x14ac:dyDescent="0.25">
      <c r="A402" s="4" t="str">
        <f t="shared" si="26"/>
        <v>0214.01.11.3</v>
      </c>
      <c r="B402" s="4" t="str">
        <f t="shared" si="27"/>
        <v>0214.01.11</v>
      </c>
      <c r="C402" s="9" t="s">
        <v>629</v>
      </c>
      <c r="D402" s="10" t="s">
        <v>130</v>
      </c>
      <c r="E402" s="10" t="s">
        <v>131</v>
      </c>
      <c r="F402" s="10" t="s">
        <v>7</v>
      </c>
      <c r="G402" s="10" t="s">
        <v>132</v>
      </c>
      <c r="H402" s="10" t="s">
        <v>10</v>
      </c>
      <c r="I402" s="10" t="s">
        <v>2080</v>
      </c>
      <c r="J402" s="10">
        <v>3930</v>
      </c>
      <c r="K402" s="10" t="s">
        <v>2099</v>
      </c>
      <c r="L402" s="6">
        <f t="shared" si="28"/>
        <v>3</v>
      </c>
      <c r="M402" s="11">
        <v>0</v>
      </c>
      <c r="N402" s="11">
        <v>140</v>
      </c>
      <c r="O402" s="12" t="s">
        <v>2100</v>
      </c>
      <c r="P402" s="10" t="s">
        <v>2101</v>
      </c>
      <c r="Q402" s="10"/>
      <c r="R402" s="10"/>
      <c r="S402" s="10"/>
      <c r="T402" s="10" t="s">
        <v>634</v>
      </c>
      <c r="U402" s="10" t="s">
        <v>635</v>
      </c>
      <c r="V402" s="10" t="s">
        <v>2084</v>
      </c>
      <c r="W402" s="11">
        <v>1</v>
      </c>
      <c r="X402" s="10" t="s">
        <v>2102</v>
      </c>
      <c r="Y402" s="13">
        <v>2392147593</v>
      </c>
      <c r="Z402" s="13">
        <v>3826119483</v>
      </c>
      <c r="AA402"/>
      <c r="AB402"/>
      <c r="AC402"/>
      <c r="AE402" s="4" t="s">
        <v>571</v>
      </c>
      <c r="AF402" s="4" t="str">
        <f t="shared" si="25"/>
        <v>5162.01.11</v>
      </c>
      <c r="AG402" s="4" t="s">
        <v>572</v>
      </c>
      <c r="AH402" s="4" t="s">
        <v>571</v>
      </c>
      <c r="AI402" s="4" t="s">
        <v>7</v>
      </c>
      <c r="AJ402" s="4" t="s">
        <v>571</v>
      </c>
      <c r="AK402" s="4" t="s">
        <v>10</v>
      </c>
      <c r="AL402" s="4" t="s">
        <v>4673</v>
      </c>
      <c r="AM402" s="4" t="s">
        <v>296</v>
      </c>
      <c r="AN402" s="4" t="s">
        <v>571</v>
      </c>
      <c r="AO402" s="13">
        <v>3601712556</v>
      </c>
      <c r="AP402" s="13">
        <v>3792444987</v>
      </c>
      <c r="AQ402"/>
    </row>
    <row r="403" spans="1:43" x14ac:dyDescent="0.25">
      <c r="A403" s="4" t="str">
        <f t="shared" si="26"/>
        <v>0214.01.11.4</v>
      </c>
      <c r="B403" s="4" t="str">
        <f t="shared" si="27"/>
        <v>0214.01.11</v>
      </c>
      <c r="C403" s="9" t="s">
        <v>629</v>
      </c>
      <c r="D403" s="10" t="s">
        <v>130</v>
      </c>
      <c r="E403" s="10" t="s">
        <v>131</v>
      </c>
      <c r="F403" s="10" t="s">
        <v>7</v>
      </c>
      <c r="G403" s="10" t="s">
        <v>132</v>
      </c>
      <c r="H403" s="10" t="s">
        <v>10</v>
      </c>
      <c r="I403" s="10" t="s">
        <v>2080</v>
      </c>
      <c r="J403" s="10">
        <v>5047</v>
      </c>
      <c r="K403" s="10" t="s">
        <v>2117</v>
      </c>
      <c r="L403" s="6">
        <f t="shared" si="28"/>
        <v>4</v>
      </c>
      <c r="M403" s="11">
        <v>218163582.63</v>
      </c>
      <c r="N403" s="11">
        <v>80</v>
      </c>
      <c r="O403" s="12" t="s">
        <v>2118</v>
      </c>
      <c r="P403" s="10" t="s">
        <v>2088</v>
      </c>
      <c r="Q403" s="10"/>
      <c r="R403" s="10"/>
      <c r="S403" s="10"/>
      <c r="T403" s="10" t="s">
        <v>634</v>
      </c>
      <c r="U403" s="10" t="s">
        <v>635</v>
      </c>
      <c r="V403" s="10" t="s">
        <v>2084</v>
      </c>
      <c r="W403" s="11">
        <v>1</v>
      </c>
      <c r="X403" s="10" t="s">
        <v>2119</v>
      </c>
      <c r="Y403" s="13">
        <v>2392147593</v>
      </c>
      <c r="Z403" s="13">
        <v>3826119483</v>
      </c>
      <c r="AA403"/>
      <c r="AB403"/>
      <c r="AC403"/>
      <c r="AE403" s="4" t="s">
        <v>571</v>
      </c>
      <c r="AF403" s="4" t="str">
        <f t="shared" si="25"/>
        <v>5162.01.98</v>
      </c>
      <c r="AG403" s="4" t="s">
        <v>572</v>
      </c>
      <c r="AH403" s="4" t="s">
        <v>571</v>
      </c>
      <c r="AI403" s="4" t="s">
        <v>7</v>
      </c>
      <c r="AJ403" s="4" t="s">
        <v>571</v>
      </c>
      <c r="AK403" s="4" t="s">
        <v>27</v>
      </c>
      <c r="AL403" s="4" t="s">
        <v>542</v>
      </c>
      <c r="AM403" s="4" t="s">
        <v>296</v>
      </c>
      <c r="AN403" s="4" t="s">
        <v>571</v>
      </c>
      <c r="AO403" s="13">
        <v>16286138930</v>
      </c>
      <c r="AP403" s="13">
        <v>3792444987</v>
      </c>
      <c r="AQ403"/>
    </row>
    <row r="404" spans="1:43" x14ac:dyDescent="0.25">
      <c r="A404" s="4" t="str">
        <f t="shared" si="26"/>
        <v>0214.01.11.5</v>
      </c>
      <c r="B404" s="4" t="str">
        <f t="shared" si="27"/>
        <v>0214.01.11</v>
      </c>
      <c r="C404" s="5" t="s">
        <v>629</v>
      </c>
      <c r="D404" s="6" t="s">
        <v>130</v>
      </c>
      <c r="E404" s="6" t="s">
        <v>131</v>
      </c>
      <c r="F404" s="6" t="s">
        <v>7</v>
      </c>
      <c r="G404" s="6" t="s">
        <v>132</v>
      </c>
      <c r="H404" s="6" t="s">
        <v>10</v>
      </c>
      <c r="I404" s="6" t="s">
        <v>2080</v>
      </c>
      <c r="J404" s="6">
        <v>5049</v>
      </c>
      <c r="K404" s="6" t="s">
        <v>2120</v>
      </c>
      <c r="L404" s="6">
        <f t="shared" si="28"/>
        <v>5</v>
      </c>
      <c r="M404" s="7">
        <v>200327165.25999999</v>
      </c>
      <c r="N404" s="7">
        <v>100</v>
      </c>
      <c r="O404" s="8" t="s">
        <v>2121</v>
      </c>
      <c r="P404" s="6" t="s">
        <v>656</v>
      </c>
      <c r="Q404" s="6"/>
      <c r="R404" s="6"/>
      <c r="S404" s="6"/>
      <c r="T404" s="6" t="s">
        <v>634</v>
      </c>
      <c r="U404" s="6" t="s">
        <v>635</v>
      </c>
      <c r="V404" s="6" t="s">
        <v>2084</v>
      </c>
      <c r="W404" s="7">
        <v>1</v>
      </c>
      <c r="X404" s="6" t="s">
        <v>2122</v>
      </c>
      <c r="Y404" s="13">
        <v>2392147593</v>
      </c>
      <c r="Z404" s="13">
        <v>3826119483</v>
      </c>
      <c r="AA404"/>
      <c r="AB404"/>
      <c r="AC404"/>
      <c r="AE404" s="4" t="s">
        <v>571</v>
      </c>
      <c r="AF404" s="4" t="str">
        <f t="shared" si="25"/>
        <v>5162.01.99</v>
      </c>
      <c r="AG404" s="4" t="s">
        <v>572</v>
      </c>
      <c r="AH404" s="4" t="s">
        <v>571</v>
      </c>
      <c r="AI404" s="4" t="s">
        <v>7</v>
      </c>
      <c r="AJ404" s="4" t="s">
        <v>571</v>
      </c>
      <c r="AK404" s="4" t="s">
        <v>104</v>
      </c>
      <c r="AL404" s="4" t="s">
        <v>4674</v>
      </c>
      <c r="AM404" s="4" t="s">
        <v>296</v>
      </c>
      <c r="AN404" s="4" t="s">
        <v>571</v>
      </c>
      <c r="AO404" s="13">
        <v>92742559</v>
      </c>
      <c r="AP404" s="13">
        <v>3792444987</v>
      </c>
      <c r="AQ404"/>
    </row>
    <row r="405" spans="1:43" x14ac:dyDescent="0.25">
      <c r="A405" s="4" t="str">
        <f t="shared" si="26"/>
        <v>0214.01.11.6</v>
      </c>
      <c r="B405" s="4" t="str">
        <f t="shared" si="27"/>
        <v>0214.01.11</v>
      </c>
      <c r="C405" s="5" t="s">
        <v>629</v>
      </c>
      <c r="D405" s="6" t="s">
        <v>130</v>
      </c>
      <c r="E405" s="6" t="s">
        <v>131</v>
      </c>
      <c r="F405" s="6" t="s">
        <v>7</v>
      </c>
      <c r="G405" s="6" t="s">
        <v>132</v>
      </c>
      <c r="H405" s="6" t="s">
        <v>10</v>
      </c>
      <c r="I405" s="6" t="s">
        <v>2080</v>
      </c>
      <c r="J405" s="6">
        <v>5050</v>
      </c>
      <c r="K405" s="6" t="s">
        <v>2175</v>
      </c>
      <c r="L405" s="6">
        <f t="shared" si="28"/>
        <v>6</v>
      </c>
      <c r="M405" s="7">
        <v>42480796</v>
      </c>
      <c r="N405" s="7">
        <v>80</v>
      </c>
      <c r="O405" s="8" t="s">
        <v>2176</v>
      </c>
      <c r="P405" s="6" t="s">
        <v>2177</v>
      </c>
      <c r="Q405" s="6"/>
      <c r="R405" s="6"/>
      <c r="S405" s="6"/>
      <c r="T405" s="6" t="s">
        <v>634</v>
      </c>
      <c r="U405" s="6" t="s">
        <v>635</v>
      </c>
      <c r="V405" s="6" t="s">
        <v>2084</v>
      </c>
      <c r="W405" s="7">
        <v>1</v>
      </c>
      <c r="X405" s="6" t="s">
        <v>2178</v>
      </c>
      <c r="Y405" s="13">
        <v>2392147593</v>
      </c>
      <c r="Z405" s="13">
        <v>3826119483</v>
      </c>
      <c r="AA405"/>
      <c r="AB405"/>
      <c r="AC405"/>
      <c r="AE405" s="4" t="s">
        <v>573</v>
      </c>
      <c r="AF405" s="4" t="str">
        <f t="shared" si="25"/>
        <v>5163.01.11</v>
      </c>
      <c r="AG405" s="4" t="s">
        <v>274</v>
      </c>
      <c r="AH405" s="4" t="s">
        <v>573</v>
      </c>
      <c r="AI405" s="4" t="s">
        <v>7</v>
      </c>
      <c r="AJ405" s="4" t="s">
        <v>573</v>
      </c>
      <c r="AK405" s="4" t="s">
        <v>10</v>
      </c>
      <c r="AL405" s="4" t="s">
        <v>3971</v>
      </c>
      <c r="AM405" s="4" t="s">
        <v>296</v>
      </c>
      <c r="AN405" s="4" t="s">
        <v>573</v>
      </c>
      <c r="AO405" s="13">
        <v>114061582</v>
      </c>
      <c r="AP405" s="13">
        <v>114061582</v>
      </c>
      <c r="AQ405"/>
    </row>
    <row r="406" spans="1:43" x14ac:dyDescent="0.25">
      <c r="A406" s="4" t="str">
        <f t="shared" si="26"/>
        <v>0214.01.11.7</v>
      </c>
      <c r="B406" s="4" t="str">
        <f t="shared" si="27"/>
        <v>0214.01.11</v>
      </c>
      <c r="C406" s="9" t="s">
        <v>629</v>
      </c>
      <c r="D406" s="10" t="s">
        <v>130</v>
      </c>
      <c r="E406" s="10" t="s">
        <v>131</v>
      </c>
      <c r="F406" s="10" t="s">
        <v>7</v>
      </c>
      <c r="G406" s="10" t="s">
        <v>132</v>
      </c>
      <c r="H406" s="10" t="s">
        <v>10</v>
      </c>
      <c r="I406" s="10" t="s">
        <v>2080</v>
      </c>
      <c r="J406" s="10">
        <v>5052</v>
      </c>
      <c r="K406" s="10" t="s">
        <v>2137</v>
      </c>
      <c r="L406" s="6">
        <f t="shared" si="28"/>
        <v>7</v>
      </c>
      <c r="M406" s="11">
        <v>117092388.56</v>
      </c>
      <c r="N406" s="11">
        <v>80</v>
      </c>
      <c r="O406" s="12" t="s">
        <v>2138</v>
      </c>
      <c r="P406" s="10" t="s">
        <v>2088</v>
      </c>
      <c r="Q406" s="10"/>
      <c r="R406" s="10"/>
      <c r="S406" s="10"/>
      <c r="T406" s="10" t="s">
        <v>634</v>
      </c>
      <c r="U406" s="10" t="s">
        <v>635</v>
      </c>
      <c r="V406" s="10" t="s">
        <v>2084</v>
      </c>
      <c r="W406" s="11">
        <v>1</v>
      </c>
      <c r="X406" s="10" t="s">
        <v>2139</v>
      </c>
      <c r="Y406" s="13">
        <v>2392147593</v>
      </c>
      <c r="Z406" s="13">
        <v>3826119483</v>
      </c>
      <c r="AA406"/>
      <c r="AB406"/>
      <c r="AC406"/>
      <c r="AE406" s="4" t="s">
        <v>4676</v>
      </c>
      <c r="AF406" s="4" t="str">
        <f t="shared" si="25"/>
        <v>5164.01.01</v>
      </c>
      <c r="AG406" s="4" t="s">
        <v>4675</v>
      </c>
      <c r="AH406" s="4" t="s">
        <v>4676</v>
      </c>
      <c r="AI406" s="4" t="s">
        <v>7</v>
      </c>
      <c r="AJ406" s="4" t="s">
        <v>4676</v>
      </c>
      <c r="AK406" s="4" t="s">
        <v>7</v>
      </c>
      <c r="AL406" s="4" t="s">
        <v>595</v>
      </c>
      <c r="AM406" s="4" t="s">
        <v>296</v>
      </c>
      <c r="AN406" s="4" t="s">
        <v>4676</v>
      </c>
      <c r="AO406" s="13">
        <v>49421513131</v>
      </c>
      <c r="AP406" s="13">
        <v>27622851</v>
      </c>
      <c r="AQ406"/>
    </row>
    <row r="407" spans="1:43" x14ac:dyDescent="0.25">
      <c r="A407" s="4" t="str">
        <f t="shared" si="26"/>
        <v>0214.01.11.8</v>
      </c>
      <c r="B407" s="4" t="str">
        <f t="shared" si="27"/>
        <v>0214.01.11</v>
      </c>
      <c r="C407" s="9" t="s">
        <v>629</v>
      </c>
      <c r="D407" s="10" t="s">
        <v>130</v>
      </c>
      <c r="E407" s="10" t="s">
        <v>131</v>
      </c>
      <c r="F407" s="10" t="s">
        <v>7</v>
      </c>
      <c r="G407" s="10" t="s">
        <v>132</v>
      </c>
      <c r="H407" s="10" t="s">
        <v>10</v>
      </c>
      <c r="I407" s="10" t="s">
        <v>2080</v>
      </c>
      <c r="J407" s="10">
        <v>5053</v>
      </c>
      <c r="K407" s="10" t="s">
        <v>2132</v>
      </c>
      <c r="L407" s="6">
        <f t="shared" si="28"/>
        <v>8</v>
      </c>
      <c r="M407" s="11">
        <v>50251000</v>
      </c>
      <c r="N407" s="11">
        <v>100</v>
      </c>
      <c r="O407" s="12" t="s">
        <v>2133</v>
      </c>
      <c r="P407" s="10" t="s">
        <v>656</v>
      </c>
      <c r="Q407" s="10"/>
      <c r="R407" s="10"/>
      <c r="S407" s="10"/>
      <c r="T407" s="10" t="s">
        <v>634</v>
      </c>
      <c r="U407" s="10" t="s">
        <v>635</v>
      </c>
      <c r="V407" s="10" t="s">
        <v>2084</v>
      </c>
      <c r="W407" s="11">
        <v>1</v>
      </c>
      <c r="X407" s="10" t="s">
        <v>2134</v>
      </c>
      <c r="Y407" s="13">
        <v>2392147593</v>
      </c>
      <c r="Z407" s="13">
        <v>3826119483</v>
      </c>
      <c r="AA407"/>
      <c r="AB407"/>
      <c r="AC407"/>
      <c r="AE407" s="4" t="s">
        <v>574</v>
      </c>
      <c r="AF407" s="4" t="str">
        <f t="shared" si="25"/>
        <v>5165.01.11</v>
      </c>
      <c r="AG407" s="4" t="s">
        <v>575</v>
      </c>
      <c r="AH407" s="4" t="s">
        <v>576</v>
      </c>
      <c r="AI407" s="4" t="s">
        <v>7</v>
      </c>
      <c r="AJ407" s="4" t="s">
        <v>576</v>
      </c>
      <c r="AK407" s="4" t="s">
        <v>10</v>
      </c>
      <c r="AL407" s="4" t="s">
        <v>3980</v>
      </c>
      <c r="AM407" s="4" t="s">
        <v>296</v>
      </c>
      <c r="AN407" s="4" t="s">
        <v>574</v>
      </c>
      <c r="AO407" s="13">
        <v>66876263</v>
      </c>
      <c r="AP407" s="13">
        <v>66876263</v>
      </c>
      <c r="AQ407"/>
    </row>
    <row r="408" spans="1:43" x14ac:dyDescent="0.25">
      <c r="A408" s="4" t="str">
        <f t="shared" si="26"/>
        <v>0214.01.11.9</v>
      </c>
      <c r="B408" s="4" t="str">
        <f t="shared" si="27"/>
        <v>0214.01.11</v>
      </c>
      <c r="C408" s="5" t="s">
        <v>629</v>
      </c>
      <c r="D408" s="6" t="s">
        <v>130</v>
      </c>
      <c r="E408" s="6" t="s">
        <v>131</v>
      </c>
      <c r="F408" s="6" t="s">
        <v>7</v>
      </c>
      <c r="G408" s="6" t="s">
        <v>132</v>
      </c>
      <c r="H408" s="6" t="s">
        <v>10</v>
      </c>
      <c r="I408" s="6" t="s">
        <v>2080</v>
      </c>
      <c r="J408" s="6">
        <v>5054</v>
      </c>
      <c r="K408" s="6" t="s">
        <v>2165</v>
      </c>
      <c r="L408" s="6">
        <f t="shared" si="28"/>
        <v>9</v>
      </c>
      <c r="M408" s="7">
        <v>69682000</v>
      </c>
      <c r="N408" s="7">
        <v>100</v>
      </c>
      <c r="O408" s="8" t="s">
        <v>2166</v>
      </c>
      <c r="P408" s="6" t="s">
        <v>656</v>
      </c>
      <c r="Q408" s="6"/>
      <c r="R408" s="6"/>
      <c r="S408" s="6"/>
      <c r="T408" s="6" t="s">
        <v>634</v>
      </c>
      <c r="U408" s="6" t="s">
        <v>635</v>
      </c>
      <c r="V408" s="6" t="s">
        <v>2084</v>
      </c>
      <c r="W408" s="7">
        <v>1</v>
      </c>
      <c r="X408" s="6" t="s">
        <v>2167</v>
      </c>
      <c r="Y408" s="13">
        <v>2392147593</v>
      </c>
      <c r="Z408" s="13">
        <v>3826119483</v>
      </c>
      <c r="AA408"/>
      <c r="AB408"/>
      <c r="AC408"/>
      <c r="AE408" s="4" t="s">
        <v>577</v>
      </c>
      <c r="AF408" s="4" t="str">
        <f t="shared" si="25"/>
        <v>5166.01.11</v>
      </c>
      <c r="AG408" s="4" t="s">
        <v>277</v>
      </c>
      <c r="AH408" s="4" t="s">
        <v>578</v>
      </c>
      <c r="AI408" s="4" t="s">
        <v>7</v>
      </c>
      <c r="AJ408" s="4" t="s">
        <v>578</v>
      </c>
      <c r="AK408" s="4" t="s">
        <v>10</v>
      </c>
      <c r="AL408" s="4" t="s">
        <v>3999</v>
      </c>
      <c r="AM408" s="4" t="s">
        <v>296</v>
      </c>
      <c r="AN408" s="4" t="s">
        <v>577</v>
      </c>
      <c r="AO408" s="13">
        <v>158614657</v>
      </c>
      <c r="AP408" s="13">
        <v>158614657</v>
      </c>
      <c r="AQ408"/>
    </row>
    <row r="409" spans="1:43" x14ac:dyDescent="0.25">
      <c r="A409" s="4" t="str">
        <f t="shared" si="26"/>
        <v>0214.01.11.10</v>
      </c>
      <c r="B409" s="4" t="str">
        <f t="shared" si="27"/>
        <v>0214.01.11</v>
      </c>
      <c r="C409" s="5" t="s">
        <v>629</v>
      </c>
      <c r="D409" s="6" t="s">
        <v>130</v>
      </c>
      <c r="E409" s="6" t="s">
        <v>131</v>
      </c>
      <c r="F409" s="6" t="s">
        <v>7</v>
      </c>
      <c r="G409" s="6" t="s">
        <v>132</v>
      </c>
      <c r="H409" s="6" t="s">
        <v>10</v>
      </c>
      <c r="I409" s="6" t="s">
        <v>2080</v>
      </c>
      <c r="J409" s="6">
        <v>5056</v>
      </c>
      <c r="K409" s="6" t="s">
        <v>2155</v>
      </c>
      <c r="L409" s="6">
        <f t="shared" si="28"/>
        <v>10</v>
      </c>
      <c r="M409" s="7">
        <v>80125176.200000003</v>
      </c>
      <c r="N409" s="7">
        <v>2</v>
      </c>
      <c r="O409" s="8" t="s">
        <v>2156</v>
      </c>
      <c r="P409" s="6" t="s">
        <v>2088</v>
      </c>
      <c r="Q409" s="6"/>
      <c r="R409" s="6"/>
      <c r="S409" s="6"/>
      <c r="T409" s="6" t="s">
        <v>634</v>
      </c>
      <c r="U409" s="6" t="s">
        <v>635</v>
      </c>
      <c r="V409" s="6" t="s">
        <v>2084</v>
      </c>
      <c r="W409" s="7">
        <v>1</v>
      </c>
      <c r="X409" s="6" t="s">
        <v>2157</v>
      </c>
      <c r="Y409" s="13">
        <v>2392147593</v>
      </c>
      <c r="Z409" s="13">
        <v>3826119483</v>
      </c>
      <c r="AA409"/>
      <c r="AB409"/>
      <c r="AC409"/>
      <c r="AE409" s="4" t="s">
        <v>579</v>
      </c>
      <c r="AF409" s="4" t="str">
        <f t="shared" si="25"/>
        <v>5167.01.11</v>
      </c>
      <c r="AG409" s="4" t="s">
        <v>580</v>
      </c>
      <c r="AH409" s="4" t="s">
        <v>579</v>
      </c>
      <c r="AI409" s="4" t="s">
        <v>7</v>
      </c>
      <c r="AJ409" s="4" t="s">
        <v>579</v>
      </c>
      <c r="AK409" s="4" t="s">
        <v>10</v>
      </c>
      <c r="AL409" s="4" t="s">
        <v>4677</v>
      </c>
      <c r="AM409" s="4" t="s">
        <v>296</v>
      </c>
      <c r="AN409" s="4" t="s">
        <v>579</v>
      </c>
      <c r="AO409" s="13">
        <v>465559179</v>
      </c>
      <c r="AP409" s="13">
        <v>465559179</v>
      </c>
      <c r="AQ409"/>
    </row>
    <row r="410" spans="1:43" x14ac:dyDescent="0.25">
      <c r="A410" s="4" t="str">
        <f t="shared" si="26"/>
        <v>0214.01.11.11</v>
      </c>
      <c r="B410" s="4" t="str">
        <f t="shared" si="27"/>
        <v>0214.01.11</v>
      </c>
      <c r="C410" s="5" t="s">
        <v>629</v>
      </c>
      <c r="D410" s="6" t="s">
        <v>130</v>
      </c>
      <c r="E410" s="6" t="s">
        <v>131</v>
      </c>
      <c r="F410" s="6" t="s">
        <v>7</v>
      </c>
      <c r="G410" s="6" t="s">
        <v>132</v>
      </c>
      <c r="H410" s="6" t="s">
        <v>10</v>
      </c>
      <c r="I410" s="6" t="s">
        <v>2080</v>
      </c>
      <c r="J410" s="6">
        <v>5057</v>
      </c>
      <c r="K410" s="6" t="s">
        <v>2081</v>
      </c>
      <c r="L410" s="6">
        <f t="shared" si="28"/>
        <v>11</v>
      </c>
      <c r="M410" s="7">
        <v>130578300</v>
      </c>
      <c r="N410" s="7">
        <v>100</v>
      </c>
      <c r="O410" s="8" t="s">
        <v>2082</v>
      </c>
      <c r="P410" s="6" t="s">
        <v>2083</v>
      </c>
      <c r="Q410" s="6"/>
      <c r="R410" s="6"/>
      <c r="S410" s="6"/>
      <c r="T410" s="6" t="s">
        <v>634</v>
      </c>
      <c r="U410" s="6" t="s">
        <v>635</v>
      </c>
      <c r="V410" s="6" t="s">
        <v>2084</v>
      </c>
      <c r="W410" s="7">
        <v>1</v>
      </c>
      <c r="X410" s="6" t="s">
        <v>2085</v>
      </c>
      <c r="Y410" s="13">
        <v>2392147593</v>
      </c>
      <c r="Z410" s="13">
        <v>3826119483</v>
      </c>
      <c r="AA410"/>
      <c r="AB410"/>
      <c r="AC410"/>
      <c r="AE410" s="4" t="s">
        <v>581</v>
      </c>
      <c r="AF410" s="4" t="str">
        <f t="shared" si="25"/>
        <v>5168.01.11</v>
      </c>
      <c r="AG410" s="4" t="s">
        <v>582</v>
      </c>
      <c r="AH410" s="4" t="s">
        <v>581</v>
      </c>
      <c r="AI410" s="4" t="s">
        <v>7</v>
      </c>
      <c r="AJ410" s="4" t="s">
        <v>581</v>
      </c>
      <c r="AK410" s="4" t="s">
        <v>10</v>
      </c>
      <c r="AL410" s="4" t="s">
        <v>4017</v>
      </c>
      <c r="AM410" s="4" t="s">
        <v>296</v>
      </c>
      <c r="AN410" s="4" t="s">
        <v>581</v>
      </c>
      <c r="AO410" s="13">
        <v>230233222</v>
      </c>
      <c r="AP410" s="13">
        <v>230233222</v>
      </c>
      <c r="AQ410"/>
    </row>
    <row r="411" spans="1:43" x14ac:dyDescent="0.25">
      <c r="A411" s="4" t="str">
        <f t="shared" si="26"/>
        <v>0214.01.12.1</v>
      </c>
      <c r="B411" s="4" t="str">
        <f t="shared" si="27"/>
        <v>0214.01.12</v>
      </c>
      <c r="C411" s="5" t="s">
        <v>629</v>
      </c>
      <c r="D411" s="6" t="s">
        <v>130</v>
      </c>
      <c r="E411" s="6" t="s">
        <v>131</v>
      </c>
      <c r="F411" s="6" t="s">
        <v>7</v>
      </c>
      <c r="G411" s="6" t="s">
        <v>132</v>
      </c>
      <c r="H411" s="6" t="s">
        <v>32</v>
      </c>
      <c r="I411" s="6" t="s">
        <v>2064</v>
      </c>
      <c r="J411" s="6">
        <v>5058</v>
      </c>
      <c r="K411" s="6" t="s">
        <v>2090</v>
      </c>
      <c r="L411" s="6">
        <f t="shared" si="28"/>
        <v>1</v>
      </c>
      <c r="M411" s="7">
        <v>218015922.80000001</v>
      </c>
      <c r="N411" s="7">
        <v>733</v>
      </c>
      <c r="O411" s="8" t="s">
        <v>2091</v>
      </c>
      <c r="P411" s="6" t="s">
        <v>656</v>
      </c>
      <c r="Q411" s="6"/>
      <c r="R411" s="6"/>
      <c r="S411" s="6"/>
      <c r="T411" s="6" t="s">
        <v>634</v>
      </c>
      <c r="U411" s="6" t="s">
        <v>635</v>
      </c>
      <c r="V411" s="6" t="s">
        <v>2067</v>
      </c>
      <c r="W411" s="7">
        <v>1</v>
      </c>
      <c r="X411" s="6" t="s">
        <v>2092</v>
      </c>
      <c r="Y411" s="13">
        <v>789610911</v>
      </c>
      <c r="Z411" s="13">
        <v>789610911</v>
      </c>
      <c r="AA411"/>
      <c r="AB411"/>
      <c r="AC411"/>
      <c r="AE411" s="4" t="s">
        <v>583</v>
      </c>
      <c r="AF411" s="4" t="str">
        <f t="shared" si="25"/>
        <v>5169.01.11</v>
      </c>
      <c r="AG411" s="4" t="s">
        <v>280</v>
      </c>
      <c r="AH411" s="4" t="s">
        <v>583</v>
      </c>
      <c r="AI411" s="4" t="s">
        <v>7</v>
      </c>
      <c r="AJ411" s="4" t="s">
        <v>583</v>
      </c>
      <c r="AK411" s="4" t="s">
        <v>10</v>
      </c>
      <c r="AL411" s="4" t="s">
        <v>4678</v>
      </c>
      <c r="AM411" s="4" t="s">
        <v>296</v>
      </c>
      <c r="AN411" s="4" t="s">
        <v>583</v>
      </c>
      <c r="AO411" s="13">
        <v>125000000</v>
      </c>
      <c r="AP411" s="13">
        <v>125000000</v>
      </c>
      <c r="AQ411"/>
    </row>
    <row r="412" spans="1:43" x14ac:dyDescent="0.25">
      <c r="A412" s="4" t="str">
        <f t="shared" si="26"/>
        <v>0214.01.12.2</v>
      </c>
      <c r="B412" s="4" t="str">
        <f t="shared" si="27"/>
        <v>0214.01.12</v>
      </c>
      <c r="C412" s="9" t="s">
        <v>629</v>
      </c>
      <c r="D412" s="10" t="s">
        <v>130</v>
      </c>
      <c r="E412" s="10" t="s">
        <v>131</v>
      </c>
      <c r="F412" s="10" t="s">
        <v>7</v>
      </c>
      <c r="G412" s="10" t="s">
        <v>132</v>
      </c>
      <c r="H412" s="10" t="s">
        <v>32</v>
      </c>
      <c r="I412" s="10" t="s">
        <v>2064</v>
      </c>
      <c r="J412" s="10">
        <v>5059</v>
      </c>
      <c r="K412" s="10" t="s">
        <v>2093</v>
      </c>
      <c r="L412" s="6">
        <f t="shared" si="28"/>
        <v>2</v>
      </c>
      <c r="M412" s="11">
        <v>159007961.40000001</v>
      </c>
      <c r="N412" s="11">
        <v>100</v>
      </c>
      <c r="O412" s="12" t="s">
        <v>2094</v>
      </c>
      <c r="P412" s="10" t="s">
        <v>656</v>
      </c>
      <c r="Q412" s="10"/>
      <c r="R412" s="10"/>
      <c r="S412" s="10"/>
      <c r="T412" s="10" t="s">
        <v>634</v>
      </c>
      <c r="U412" s="10" t="s">
        <v>635</v>
      </c>
      <c r="V412" s="10" t="s">
        <v>2067</v>
      </c>
      <c r="W412" s="11">
        <v>1</v>
      </c>
      <c r="X412" s="10" t="s">
        <v>2095</v>
      </c>
      <c r="Y412" s="13">
        <v>789610911</v>
      </c>
      <c r="Z412" s="13">
        <v>789610911</v>
      </c>
      <c r="AA412"/>
      <c r="AB412"/>
      <c r="AC412"/>
      <c r="AE412" s="4" t="s">
        <v>4679</v>
      </c>
      <c r="AF412" s="4" t="str">
        <f t="shared" si="25"/>
        <v>5171.01.11</v>
      </c>
      <c r="AG412" s="4" t="s">
        <v>4061</v>
      </c>
      <c r="AH412" s="4" t="s">
        <v>4679</v>
      </c>
      <c r="AI412" s="4" t="s">
        <v>7</v>
      </c>
      <c r="AJ412" s="4" t="s">
        <v>4679</v>
      </c>
      <c r="AK412" s="4" t="s">
        <v>10</v>
      </c>
      <c r="AL412" s="4" t="s">
        <v>4680</v>
      </c>
      <c r="AM412" s="4" t="s">
        <v>296</v>
      </c>
      <c r="AN412" s="4" t="s">
        <v>4679</v>
      </c>
      <c r="AO412" s="13">
        <v>113126560</v>
      </c>
      <c r="AP412" s="13">
        <v>113126560</v>
      </c>
      <c r="AQ412"/>
    </row>
    <row r="413" spans="1:43" x14ac:dyDescent="0.25">
      <c r="A413" s="4" t="str">
        <f t="shared" si="26"/>
        <v>0214.01.12.3</v>
      </c>
      <c r="B413" s="4" t="str">
        <f t="shared" si="27"/>
        <v>0214.01.12</v>
      </c>
      <c r="C413" s="5" t="s">
        <v>629</v>
      </c>
      <c r="D413" s="6" t="s">
        <v>130</v>
      </c>
      <c r="E413" s="6" t="s">
        <v>131</v>
      </c>
      <c r="F413" s="6" t="s">
        <v>7</v>
      </c>
      <c r="G413" s="6" t="s">
        <v>132</v>
      </c>
      <c r="H413" s="6" t="s">
        <v>32</v>
      </c>
      <c r="I413" s="6" t="s">
        <v>2064</v>
      </c>
      <c r="J413" s="6">
        <v>5060</v>
      </c>
      <c r="K413" s="6" t="s">
        <v>2108</v>
      </c>
      <c r="L413" s="6">
        <f t="shared" si="28"/>
        <v>3</v>
      </c>
      <c r="M413" s="7">
        <v>143107165.25999999</v>
      </c>
      <c r="N413" s="7">
        <v>75</v>
      </c>
      <c r="O413" s="8" t="s">
        <v>2109</v>
      </c>
      <c r="P413" s="6" t="s">
        <v>656</v>
      </c>
      <c r="Q413" s="6"/>
      <c r="R413" s="6"/>
      <c r="S413" s="6"/>
      <c r="T413" s="6" t="s">
        <v>634</v>
      </c>
      <c r="U413" s="6" t="s">
        <v>635</v>
      </c>
      <c r="V413" s="6" t="s">
        <v>2067</v>
      </c>
      <c r="W413" s="7">
        <v>1</v>
      </c>
      <c r="X413" s="6" t="s">
        <v>2110</v>
      </c>
      <c r="Y413" s="13">
        <v>789610911</v>
      </c>
      <c r="Z413" s="13">
        <v>789610911</v>
      </c>
      <c r="AA413"/>
      <c r="AB413"/>
      <c r="AC413"/>
      <c r="AE413" s="4" t="s">
        <v>584</v>
      </c>
      <c r="AF413" s="4" t="str">
        <f t="shared" si="25"/>
        <v>5172.01.11</v>
      </c>
      <c r="AG413" s="4" t="s">
        <v>283</v>
      </c>
      <c r="AH413" s="4" t="s">
        <v>585</v>
      </c>
      <c r="AI413" s="4" t="s">
        <v>7</v>
      </c>
      <c r="AJ413" s="4" t="s">
        <v>585</v>
      </c>
      <c r="AK413" s="4" t="s">
        <v>10</v>
      </c>
      <c r="AL413" s="4" t="s">
        <v>4091</v>
      </c>
      <c r="AM413" s="4" t="s">
        <v>296</v>
      </c>
      <c r="AN413" s="4" t="s">
        <v>584</v>
      </c>
      <c r="AO413" s="13">
        <v>74867364</v>
      </c>
      <c r="AP413" s="13">
        <v>75000000</v>
      </c>
      <c r="AQ413"/>
    </row>
    <row r="414" spans="1:43" x14ac:dyDescent="0.25">
      <c r="A414" s="4" t="str">
        <f t="shared" si="26"/>
        <v>0214.01.12.4</v>
      </c>
      <c r="B414" s="4" t="str">
        <f t="shared" si="27"/>
        <v>0214.01.12</v>
      </c>
      <c r="C414" s="9" t="s">
        <v>629</v>
      </c>
      <c r="D414" s="10" t="s">
        <v>130</v>
      </c>
      <c r="E414" s="10" t="s">
        <v>131</v>
      </c>
      <c r="F414" s="10" t="s">
        <v>7</v>
      </c>
      <c r="G414" s="10" t="s">
        <v>132</v>
      </c>
      <c r="H414" s="10" t="s">
        <v>32</v>
      </c>
      <c r="I414" s="10" t="s">
        <v>2064</v>
      </c>
      <c r="J414" s="10">
        <v>5061</v>
      </c>
      <c r="K414" s="10" t="s">
        <v>2065</v>
      </c>
      <c r="L414" s="6">
        <f t="shared" si="28"/>
        <v>4</v>
      </c>
      <c r="M414" s="11">
        <v>30000000</v>
      </c>
      <c r="N414" s="11">
        <v>100</v>
      </c>
      <c r="O414" s="12" t="s">
        <v>2066</v>
      </c>
      <c r="P414" s="10" t="s">
        <v>656</v>
      </c>
      <c r="Q414" s="10"/>
      <c r="R414" s="10"/>
      <c r="S414" s="10"/>
      <c r="T414" s="10" t="s">
        <v>634</v>
      </c>
      <c r="U414" s="10" t="s">
        <v>635</v>
      </c>
      <c r="V414" s="10" t="s">
        <v>2067</v>
      </c>
      <c r="W414" s="11">
        <v>1</v>
      </c>
      <c r="X414" s="10" t="s">
        <v>2068</v>
      </c>
      <c r="Y414" s="13">
        <v>789610911</v>
      </c>
      <c r="Z414" s="13">
        <v>789610911</v>
      </c>
      <c r="AA414"/>
      <c r="AB414"/>
      <c r="AC414"/>
      <c r="AE414" s="4" t="s">
        <v>584</v>
      </c>
      <c r="AF414" s="4" t="str">
        <f t="shared" si="25"/>
        <v>5172.01.98</v>
      </c>
      <c r="AG414" s="4" t="s">
        <v>283</v>
      </c>
      <c r="AH414" s="4" t="s">
        <v>585</v>
      </c>
      <c r="AI414" s="4" t="s">
        <v>7</v>
      </c>
      <c r="AJ414" s="4" t="s">
        <v>585</v>
      </c>
      <c r="AK414" s="4" t="s">
        <v>27</v>
      </c>
      <c r="AL414" s="4" t="s">
        <v>542</v>
      </c>
      <c r="AM414" s="4" t="s">
        <v>296</v>
      </c>
      <c r="AN414" s="4" t="s">
        <v>584</v>
      </c>
      <c r="AO414" s="13">
        <v>16286138930</v>
      </c>
      <c r="AP414" s="13">
        <v>75000000</v>
      </c>
      <c r="AQ414"/>
    </row>
    <row r="415" spans="1:43" x14ac:dyDescent="0.25">
      <c r="A415" s="4" t="str">
        <f t="shared" si="26"/>
        <v>0214.01.12.5</v>
      </c>
      <c r="B415" s="4" t="str">
        <f t="shared" si="27"/>
        <v>0214.01.12</v>
      </c>
      <c r="C415" s="9" t="s">
        <v>629</v>
      </c>
      <c r="D415" s="10" t="s">
        <v>130</v>
      </c>
      <c r="E415" s="10" t="s">
        <v>131</v>
      </c>
      <c r="F415" s="10" t="s">
        <v>7</v>
      </c>
      <c r="G415" s="10" t="s">
        <v>132</v>
      </c>
      <c r="H415" s="10" t="s">
        <v>32</v>
      </c>
      <c r="I415" s="10" t="s">
        <v>2064</v>
      </c>
      <c r="J415" s="10">
        <v>5063</v>
      </c>
      <c r="K415" s="10" t="s">
        <v>2158</v>
      </c>
      <c r="L415" s="6">
        <f t="shared" si="28"/>
        <v>5</v>
      </c>
      <c r="M415" s="11">
        <v>109255971.05</v>
      </c>
      <c r="N415" s="11">
        <v>1</v>
      </c>
      <c r="O415" s="12" t="s">
        <v>2159</v>
      </c>
      <c r="P415" s="10" t="s">
        <v>656</v>
      </c>
      <c r="Q415" s="10"/>
      <c r="R415" s="10"/>
      <c r="S415" s="10"/>
      <c r="T415" s="10" t="s">
        <v>634</v>
      </c>
      <c r="U415" s="10" t="s">
        <v>635</v>
      </c>
      <c r="V415" s="10" t="s">
        <v>2067</v>
      </c>
      <c r="W415" s="11">
        <v>1</v>
      </c>
      <c r="X415" s="10" t="s">
        <v>2160</v>
      </c>
      <c r="Y415" s="13">
        <v>789610911</v>
      </c>
      <c r="Z415" s="13">
        <v>789610911</v>
      </c>
      <c r="AA415"/>
      <c r="AB415"/>
      <c r="AC415"/>
      <c r="AE415" s="4" t="s">
        <v>4683</v>
      </c>
      <c r="AF415" s="4" t="str">
        <f t="shared" si="25"/>
        <v>5174.01.11</v>
      </c>
      <c r="AG415" s="4" t="s">
        <v>4101</v>
      </c>
      <c r="AH415" s="4" t="s">
        <v>4681</v>
      </c>
      <c r="AI415" s="4" t="s">
        <v>7</v>
      </c>
      <c r="AJ415" s="4" t="s">
        <v>4681</v>
      </c>
      <c r="AK415" s="4" t="s">
        <v>10</v>
      </c>
      <c r="AL415" s="4" t="s">
        <v>4682</v>
      </c>
      <c r="AM415" s="4" t="s">
        <v>296</v>
      </c>
      <c r="AN415" s="4" t="s">
        <v>4683</v>
      </c>
      <c r="AO415" s="13">
        <v>152052018</v>
      </c>
      <c r="AP415" s="13">
        <v>152052018</v>
      </c>
      <c r="AQ415"/>
    </row>
    <row r="416" spans="1:43" x14ac:dyDescent="0.25">
      <c r="A416" s="4" t="str">
        <f t="shared" si="26"/>
        <v>0214.01.12.6</v>
      </c>
      <c r="B416" s="4" t="str">
        <f t="shared" si="27"/>
        <v>0214.01.12</v>
      </c>
      <c r="C416" s="5" t="s">
        <v>629</v>
      </c>
      <c r="D416" s="6" t="s">
        <v>130</v>
      </c>
      <c r="E416" s="6" t="s">
        <v>131</v>
      </c>
      <c r="F416" s="6" t="s">
        <v>7</v>
      </c>
      <c r="G416" s="6" t="s">
        <v>132</v>
      </c>
      <c r="H416" s="6" t="s">
        <v>32</v>
      </c>
      <c r="I416" s="6" t="s">
        <v>2064</v>
      </c>
      <c r="J416" s="6">
        <v>5064</v>
      </c>
      <c r="K416" s="6" t="s">
        <v>2069</v>
      </c>
      <c r="L416" s="6">
        <f t="shared" si="28"/>
        <v>6</v>
      </c>
      <c r="M416" s="7">
        <v>80100000.040000007</v>
      </c>
      <c r="N416" s="7">
        <v>100</v>
      </c>
      <c r="O416" s="8" t="s">
        <v>2070</v>
      </c>
      <c r="P416" s="6" t="s">
        <v>2071</v>
      </c>
      <c r="Q416" s="6"/>
      <c r="R416" s="6"/>
      <c r="S416" s="6"/>
      <c r="T416" s="6" t="s">
        <v>634</v>
      </c>
      <c r="U416" s="6" t="s">
        <v>635</v>
      </c>
      <c r="V416" s="6" t="s">
        <v>2067</v>
      </c>
      <c r="W416" s="7">
        <v>1</v>
      </c>
      <c r="X416" s="6" t="s">
        <v>2072</v>
      </c>
      <c r="Y416" s="13">
        <v>789610911</v>
      </c>
      <c r="Z416" s="13">
        <v>789610911</v>
      </c>
      <c r="AA416"/>
      <c r="AB416"/>
      <c r="AC416"/>
      <c r="AE416" s="4" t="s">
        <v>472</v>
      </c>
      <c r="AF416" s="4" t="str">
        <f t="shared" si="25"/>
        <v>5175.01.11</v>
      </c>
      <c r="AG416" s="4" t="s">
        <v>4128</v>
      </c>
      <c r="AH416" s="4" t="s">
        <v>472</v>
      </c>
      <c r="AI416" s="4" t="s">
        <v>7</v>
      </c>
      <c r="AJ416" s="4" t="s">
        <v>472</v>
      </c>
      <c r="AK416" s="4" t="s">
        <v>10</v>
      </c>
      <c r="AL416" s="4" t="s">
        <v>4684</v>
      </c>
      <c r="AM416" s="4" t="s">
        <v>296</v>
      </c>
      <c r="AN416" s="4" t="s">
        <v>472</v>
      </c>
      <c r="AO416" s="13">
        <v>98406008</v>
      </c>
      <c r="AP416" s="13">
        <v>98406008</v>
      </c>
      <c r="AQ416"/>
    </row>
    <row r="417" spans="1:43" x14ac:dyDescent="0.25">
      <c r="A417" s="4" t="str">
        <f t="shared" si="26"/>
        <v>0214.01.12.7</v>
      </c>
      <c r="B417" s="4" t="str">
        <f t="shared" si="27"/>
        <v>0214.01.12</v>
      </c>
      <c r="C417" s="9" t="s">
        <v>629</v>
      </c>
      <c r="D417" s="10" t="s">
        <v>130</v>
      </c>
      <c r="E417" s="10" t="s">
        <v>131</v>
      </c>
      <c r="F417" s="10" t="s">
        <v>7</v>
      </c>
      <c r="G417" s="10" t="s">
        <v>132</v>
      </c>
      <c r="H417" s="10" t="s">
        <v>32</v>
      </c>
      <c r="I417" s="10" t="s">
        <v>2064</v>
      </c>
      <c r="J417" s="10">
        <v>5065</v>
      </c>
      <c r="K417" s="10" t="s">
        <v>2086</v>
      </c>
      <c r="L417" s="6">
        <f t="shared" si="28"/>
        <v>7</v>
      </c>
      <c r="M417" s="11">
        <v>48552786</v>
      </c>
      <c r="N417" s="11">
        <v>90</v>
      </c>
      <c r="O417" s="12" t="s">
        <v>2087</v>
      </c>
      <c r="P417" s="10" t="s">
        <v>2088</v>
      </c>
      <c r="Q417" s="10"/>
      <c r="R417" s="10"/>
      <c r="S417" s="10"/>
      <c r="T417" s="10" t="s">
        <v>634</v>
      </c>
      <c r="U417" s="10" t="s">
        <v>635</v>
      </c>
      <c r="V417" s="10" t="s">
        <v>2067</v>
      </c>
      <c r="W417" s="11">
        <v>1</v>
      </c>
      <c r="X417" s="10" t="s">
        <v>2089</v>
      </c>
      <c r="Y417" s="13">
        <v>789610911</v>
      </c>
      <c r="Z417" s="13">
        <v>789610911</v>
      </c>
      <c r="AA417"/>
      <c r="AB417"/>
      <c r="AC417"/>
      <c r="AE417" s="4" t="s">
        <v>4686</v>
      </c>
      <c r="AF417" s="4" t="str">
        <f t="shared" si="25"/>
        <v>5176.01.11</v>
      </c>
      <c r="AG417" s="4" t="s">
        <v>4140</v>
      </c>
      <c r="AH417" s="4" t="s">
        <v>4685</v>
      </c>
      <c r="AI417" s="4" t="s">
        <v>7</v>
      </c>
      <c r="AJ417" s="4" t="s">
        <v>4685</v>
      </c>
      <c r="AK417" s="4" t="s">
        <v>10</v>
      </c>
      <c r="AL417" s="4" t="s">
        <v>4147</v>
      </c>
      <c r="AM417" s="4" t="s">
        <v>296</v>
      </c>
      <c r="AN417" s="4" t="s">
        <v>4686</v>
      </c>
      <c r="AO417" s="13">
        <v>125939092</v>
      </c>
      <c r="AP417" s="13">
        <v>125939092</v>
      </c>
      <c r="AQ417"/>
    </row>
    <row r="418" spans="1:43" x14ac:dyDescent="0.25">
      <c r="A418" s="4" t="str">
        <f t="shared" si="26"/>
        <v>0214.01.13.1</v>
      </c>
      <c r="B418" s="4" t="str">
        <f t="shared" si="27"/>
        <v>0214.01.13</v>
      </c>
      <c r="C418" s="9" t="s">
        <v>629</v>
      </c>
      <c r="D418" s="10" t="s">
        <v>130</v>
      </c>
      <c r="E418" s="10" t="s">
        <v>131</v>
      </c>
      <c r="F418" s="10" t="s">
        <v>7</v>
      </c>
      <c r="G418" s="10" t="s">
        <v>132</v>
      </c>
      <c r="H418" s="10" t="s">
        <v>40</v>
      </c>
      <c r="I418" s="10" t="s">
        <v>2057</v>
      </c>
      <c r="J418" s="10">
        <v>5097</v>
      </c>
      <c r="K418" s="10" t="s">
        <v>2105</v>
      </c>
      <c r="L418" s="6">
        <f t="shared" si="28"/>
        <v>1</v>
      </c>
      <c r="M418" s="11">
        <v>11857503.85</v>
      </c>
      <c r="N418" s="11">
        <v>100</v>
      </c>
      <c r="O418" s="12" t="s">
        <v>2106</v>
      </c>
      <c r="P418" s="10" t="s">
        <v>656</v>
      </c>
      <c r="Q418" s="10"/>
      <c r="R418" s="10"/>
      <c r="S418" s="10"/>
      <c r="T418" s="10" t="s">
        <v>634</v>
      </c>
      <c r="U418" s="10" t="s">
        <v>635</v>
      </c>
      <c r="V418" s="10" t="s">
        <v>2060</v>
      </c>
      <c r="W418" s="11">
        <v>1</v>
      </c>
      <c r="X418" s="10" t="s">
        <v>2107</v>
      </c>
      <c r="Y418" s="13">
        <v>154791988</v>
      </c>
      <c r="Z418" s="13">
        <v>154791988</v>
      </c>
      <c r="AA418"/>
      <c r="AB418"/>
      <c r="AC418"/>
      <c r="AE418" s="4" t="s">
        <v>4690</v>
      </c>
      <c r="AF418" s="4" t="str">
        <f t="shared" si="25"/>
        <v>5177.01.11</v>
      </c>
      <c r="AG418" s="4" t="s">
        <v>4183</v>
      </c>
      <c r="AH418" s="4" t="s">
        <v>4687</v>
      </c>
      <c r="AI418" s="4" t="s">
        <v>7</v>
      </c>
      <c r="AJ418" s="4" t="s">
        <v>4688</v>
      </c>
      <c r="AK418" s="4" t="s">
        <v>10</v>
      </c>
      <c r="AL418" s="4" t="s">
        <v>4689</v>
      </c>
      <c r="AM418" s="4" t="s">
        <v>296</v>
      </c>
      <c r="AN418" s="4" t="s">
        <v>4690</v>
      </c>
      <c r="AO418" s="13">
        <v>55905842</v>
      </c>
      <c r="AP418" s="13">
        <v>55905842</v>
      </c>
      <c r="AQ418"/>
    </row>
    <row r="419" spans="1:43" x14ac:dyDescent="0.25">
      <c r="A419" s="4" t="str">
        <f t="shared" si="26"/>
        <v>0214.01.13.2</v>
      </c>
      <c r="B419" s="4" t="str">
        <f t="shared" si="27"/>
        <v>0214.01.13</v>
      </c>
      <c r="C419" s="5" t="s">
        <v>629</v>
      </c>
      <c r="D419" s="6" t="s">
        <v>130</v>
      </c>
      <c r="E419" s="6" t="s">
        <v>131</v>
      </c>
      <c r="F419" s="6" t="s">
        <v>7</v>
      </c>
      <c r="G419" s="6" t="s">
        <v>132</v>
      </c>
      <c r="H419" s="6" t="s">
        <v>40</v>
      </c>
      <c r="I419" s="6" t="s">
        <v>2057</v>
      </c>
      <c r="J419" s="6">
        <v>5098</v>
      </c>
      <c r="K419" s="6" t="s">
        <v>2129</v>
      </c>
      <c r="L419" s="6">
        <f t="shared" si="28"/>
        <v>2</v>
      </c>
      <c r="M419" s="7">
        <v>5958250</v>
      </c>
      <c r="N419" s="7">
        <v>100</v>
      </c>
      <c r="O419" s="8" t="s">
        <v>2130</v>
      </c>
      <c r="P419" s="6" t="s">
        <v>656</v>
      </c>
      <c r="Q419" s="6"/>
      <c r="R419" s="6"/>
      <c r="S419" s="6"/>
      <c r="T419" s="6" t="s">
        <v>634</v>
      </c>
      <c r="U419" s="6" t="s">
        <v>635</v>
      </c>
      <c r="V419" s="6" t="s">
        <v>2060</v>
      </c>
      <c r="W419" s="7">
        <v>1</v>
      </c>
      <c r="X419" s="6" t="s">
        <v>2131</v>
      </c>
      <c r="Y419" s="13">
        <v>154791988</v>
      </c>
      <c r="Z419" s="13">
        <v>154791988</v>
      </c>
      <c r="AA419"/>
      <c r="AB419"/>
      <c r="AC419"/>
      <c r="AE419" s="4" t="s">
        <v>4691</v>
      </c>
      <c r="AF419" s="4" t="str">
        <f t="shared" si="25"/>
        <v>5178.01.11</v>
      </c>
      <c r="AG419" s="4" t="s">
        <v>4197</v>
      </c>
      <c r="AH419" s="4" t="s">
        <v>4691</v>
      </c>
      <c r="AI419" s="4" t="s">
        <v>7</v>
      </c>
      <c r="AJ419" s="4" t="s">
        <v>4691</v>
      </c>
      <c r="AK419" s="4" t="s">
        <v>10</v>
      </c>
      <c r="AL419" s="4" t="s">
        <v>4692</v>
      </c>
      <c r="AM419" s="4" t="s">
        <v>296</v>
      </c>
      <c r="AN419" s="4" t="s">
        <v>4691</v>
      </c>
      <c r="AO419" s="13">
        <v>12000000</v>
      </c>
      <c r="AP419" s="13">
        <v>12000000</v>
      </c>
      <c r="AQ419"/>
    </row>
    <row r="420" spans="1:43" x14ac:dyDescent="0.25">
      <c r="A420" s="4" t="str">
        <f t="shared" si="26"/>
        <v>0214.01.13.3</v>
      </c>
      <c r="B420" s="4" t="str">
        <f t="shared" si="27"/>
        <v>0214.01.13</v>
      </c>
      <c r="C420" s="9" t="s">
        <v>629</v>
      </c>
      <c r="D420" s="10" t="s">
        <v>130</v>
      </c>
      <c r="E420" s="10" t="s">
        <v>131</v>
      </c>
      <c r="F420" s="10" t="s">
        <v>7</v>
      </c>
      <c r="G420" s="10" t="s">
        <v>132</v>
      </c>
      <c r="H420" s="10" t="s">
        <v>40</v>
      </c>
      <c r="I420" s="10" t="s">
        <v>2057</v>
      </c>
      <c r="J420" s="10">
        <v>5099</v>
      </c>
      <c r="K420" s="10" t="s">
        <v>2168</v>
      </c>
      <c r="L420" s="6">
        <f t="shared" si="28"/>
        <v>3</v>
      </c>
      <c r="M420" s="11">
        <v>4000000</v>
      </c>
      <c r="N420" s="11">
        <v>10</v>
      </c>
      <c r="O420" s="12" t="s">
        <v>2059</v>
      </c>
      <c r="P420" s="10"/>
      <c r="Q420" s="10"/>
      <c r="R420" s="10"/>
      <c r="S420" s="10"/>
      <c r="T420" s="10" t="s">
        <v>634</v>
      </c>
      <c r="U420" s="10" t="s">
        <v>635</v>
      </c>
      <c r="V420" s="10" t="s">
        <v>2060</v>
      </c>
      <c r="W420" s="11">
        <v>1</v>
      </c>
      <c r="X420" s="10" t="s">
        <v>2169</v>
      </c>
      <c r="Y420" s="13">
        <v>154791988</v>
      </c>
      <c r="Z420" s="13">
        <v>154791988</v>
      </c>
      <c r="AA420"/>
      <c r="AB420"/>
      <c r="AC420"/>
      <c r="AE420" s="4" t="s">
        <v>482</v>
      </c>
      <c r="AF420" s="4" t="str">
        <f t="shared" si="25"/>
        <v>5179.01.11</v>
      </c>
      <c r="AG420" s="4" t="s">
        <v>4219</v>
      </c>
      <c r="AH420" s="4" t="s">
        <v>482</v>
      </c>
      <c r="AI420" s="4" t="s">
        <v>7</v>
      </c>
      <c r="AJ420" s="4" t="s">
        <v>482</v>
      </c>
      <c r="AK420" s="4" t="s">
        <v>10</v>
      </c>
      <c r="AL420" s="4" t="s">
        <v>4226</v>
      </c>
      <c r="AM420" s="4" t="s">
        <v>296</v>
      </c>
      <c r="AN420" s="4" t="s">
        <v>482</v>
      </c>
      <c r="AO420" s="13">
        <v>42918317</v>
      </c>
      <c r="AP420" s="13">
        <v>42918317</v>
      </c>
      <c r="AQ420"/>
    </row>
    <row r="421" spans="1:43" x14ac:dyDescent="0.25">
      <c r="A421" s="4" t="str">
        <f t="shared" si="26"/>
        <v>0214.01.13.4</v>
      </c>
      <c r="B421" s="4" t="str">
        <f t="shared" si="27"/>
        <v>0214.01.13</v>
      </c>
      <c r="C421" s="9" t="s">
        <v>629</v>
      </c>
      <c r="D421" s="10" t="s">
        <v>130</v>
      </c>
      <c r="E421" s="10" t="s">
        <v>131</v>
      </c>
      <c r="F421" s="10" t="s">
        <v>7</v>
      </c>
      <c r="G421" s="10" t="s">
        <v>132</v>
      </c>
      <c r="H421" s="10" t="s">
        <v>40</v>
      </c>
      <c r="I421" s="10" t="s">
        <v>2057</v>
      </c>
      <c r="J421" s="10">
        <v>5100</v>
      </c>
      <c r="K421" s="10" t="s">
        <v>2073</v>
      </c>
      <c r="L421" s="6">
        <f t="shared" si="28"/>
        <v>4</v>
      </c>
      <c r="M421" s="11">
        <v>5151007.7</v>
      </c>
      <c r="N421" s="11">
        <v>100</v>
      </c>
      <c r="O421" s="12" t="s">
        <v>2074</v>
      </c>
      <c r="P421" s="10" t="s">
        <v>656</v>
      </c>
      <c r="Q421" s="10"/>
      <c r="R421" s="10"/>
      <c r="S421" s="10"/>
      <c r="T421" s="10" t="s">
        <v>634</v>
      </c>
      <c r="U421" s="10" t="s">
        <v>635</v>
      </c>
      <c r="V421" s="10" t="s">
        <v>2060</v>
      </c>
      <c r="W421" s="11">
        <v>1</v>
      </c>
      <c r="X421" s="10" t="s">
        <v>2075</v>
      </c>
      <c r="Y421" s="13">
        <v>154791988</v>
      </c>
      <c r="Z421" s="13">
        <v>154791988</v>
      </c>
      <c r="AA421"/>
      <c r="AB421"/>
      <c r="AC421"/>
      <c r="AE421" s="4" t="s">
        <v>4694</v>
      </c>
      <c r="AF421" s="4" t="str">
        <f t="shared" si="25"/>
        <v>5180.01.01</v>
      </c>
      <c r="AG421" s="4" t="s">
        <v>4238</v>
      </c>
      <c r="AH421" s="4" t="s">
        <v>4693</v>
      </c>
      <c r="AI421" s="4" t="s">
        <v>7</v>
      </c>
      <c r="AJ421" s="4" t="s">
        <v>4693</v>
      </c>
      <c r="AK421" s="4" t="s">
        <v>7</v>
      </c>
      <c r="AL421" s="4" t="s">
        <v>595</v>
      </c>
      <c r="AM421" s="4" t="s">
        <v>296</v>
      </c>
      <c r="AN421" s="4" t="s">
        <v>4694</v>
      </c>
      <c r="AO421" s="13">
        <v>49421513131</v>
      </c>
      <c r="AP421" s="13">
        <v>27154712264</v>
      </c>
      <c r="AQ421"/>
    </row>
    <row r="422" spans="1:43" x14ac:dyDescent="0.25">
      <c r="A422" s="4" t="str">
        <f t="shared" si="26"/>
        <v>0214.01.13.5</v>
      </c>
      <c r="B422" s="4" t="str">
        <f t="shared" si="27"/>
        <v>0214.01.13</v>
      </c>
      <c r="C422" s="9" t="s">
        <v>629</v>
      </c>
      <c r="D422" s="10" t="s">
        <v>130</v>
      </c>
      <c r="E422" s="10" t="s">
        <v>131</v>
      </c>
      <c r="F422" s="10" t="s">
        <v>7</v>
      </c>
      <c r="G422" s="10" t="s">
        <v>132</v>
      </c>
      <c r="H422" s="10" t="s">
        <v>40</v>
      </c>
      <c r="I422" s="10" t="s">
        <v>2057</v>
      </c>
      <c r="J422" s="10">
        <v>5101</v>
      </c>
      <c r="K422" s="10" t="s">
        <v>2163</v>
      </c>
      <c r="L422" s="6">
        <f t="shared" si="28"/>
        <v>5</v>
      </c>
      <c r="M422" s="11">
        <v>2100000</v>
      </c>
      <c r="N422" s="11">
        <v>100</v>
      </c>
      <c r="O422" s="12" t="s">
        <v>2059</v>
      </c>
      <c r="P422" s="10" t="s">
        <v>656</v>
      </c>
      <c r="Q422" s="10"/>
      <c r="R422" s="10"/>
      <c r="S422" s="10"/>
      <c r="T422" s="10" t="s">
        <v>634</v>
      </c>
      <c r="U422" s="10" t="s">
        <v>635</v>
      </c>
      <c r="V422" s="10" t="s">
        <v>2060</v>
      </c>
      <c r="W422" s="11">
        <v>1</v>
      </c>
      <c r="X422" s="10" t="s">
        <v>2164</v>
      </c>
      <c r="Y422" s="13">
        <v>154791988</v>
      </c>
      <c r="Z422" s="13">
        <v>154791988</v>
      </c>
      <c r="AA422"/>
      <c r="AB422"/>
      <c r="AC422"/>
      <c r="AE422" s="4" t="s">
        <v>4694</v>
      </c>
      <c r="AF422" s="4" t="str">
        <f t="shared" si="25"/>
        <v>5180.01.03</v>
      </c>
      <c r="AG422" s="4" t="s">
        <v>4238</v>
      </c>
      <c r="AH422" s="4" t="s">
        <v>4693</v>
      </c>
      <c r="AI422" s="4" t="s">
        <v>7</v>
      </c>
      <c r="AJ422" s="4" t="s">
        <v>4693</v>
      </c>
      <c r="AK422" s="4" t="s">
        <v>46</v>
      </c>
      <c r="AL422" s="4" t="s">
        <v>4695</v>
      </c>
      <c r="AM422" s="4" t="s">
        <v>296</v>
      </c>
      <c r="AN422" s="4" t="s">
        <v>4694</v>
      </c>
      <c r="AO422" s="13">
        <v>16482060</v>
      </c>
      <c r="AP422" s="13">
        <v>27154712264</v>
      </c>
      <c r="AQ422"/>
    </row>
    <row r="423" spans="1:43" x14ac:dyDescent="0.25">
      <c r="A423" s="4" t="str">
        <f t="shared" si="26"/>
        <v>0214.01.13.6</v>
      </c>
      <c r="B423" s="4" t="str">
        <f t="shared" si="27"/>
        <v>0214.01.13</v>
      </c>
      <c r="C423" s="5" t="s">
        <v>629</v>
      </c>
      <c r="D423" s="6" t="s">
        <v>130</v>
      </c>
      <c r="E423" s="6" t="s">
        <v>131</v>
      </c>
      <c r="F423" s="6" t="s">
        <v>7</v>
      </c>
      <c r="G423" s="6" t="s">
        <v>132</v>
      </c>
      <c r="H423" s="6" t="s">
        <v>40</v>
      </c>
      <c r="I423" s="6" t="s">
        <v>2057</v>
      </c>
      <c r="J423" s="6">
        <v>5102</v>
      </c>
      <c r="K423" s="6" t="s">
        <v>2103</v>
      </c>
      <c r="L423" s="6">
        <f t="shared" si="28"/>
        <v>6</v>
      </c>
      <c r="M423" s="7">
        <v>4800000</v>
      </c>
      <c r="N423" s="7">
        <v>100</v>
      </c>
      <c r="O423" s="8" t="s">
        <v>2059</v>
      </c>
      <c r="P423" s="6" t="s">
        <v>656</v>
      </c>
      <c r="Q423" s="6"/>
      <c r="R423" s="6"/>
      <c r="S423" s="6"/>
      <c r="T423" s="6" t="s">
        <v>634</v>
      </c>
      <c r="U423" s="6" t="s">
        <v>635</v>
      </c>
      <c r="V423" s="6" t="s">
        <v>2060</v>
      </c>
      <c r="W423" s="7">
        <v>1</v>
      </c>
      <c r="X423" s="6" t="s">
        <v>2104</v>
      </c>
      <c r="Y423" s="13">
        <v>154791988</v>
      </c>
      <c r="Z423" s="13">
        <v>154791988</v>
      </c>
      <c r="AA423"/>
      <c r="AB423"/>
      <c r="AC423"/>
      <c r="AE423" s="4" t="s">
        <v>4694</v>
      </c>
      <c r="AF423" s="4" t="str">
        <f t="shared" si="25"/>
        <v>5180.01.11</v>
      </c>
      <c r="AG423" s="4" t="s">
        <v>4238</v>
      </c>
      <c r="AH423" s="4" t="s">
        <v>4693</v>
      </c>
      <c r="AI423" s="4" t="s">
        <v>7</v>
      </c>
      <c r="AJ423" s="4" t="s">
        <v>4693</v>
      </c>
      <c r="AK423" s="4" t="s">
        <v>10</v>
      </c>
      <c r="AL423" s="4" t="s">
        <v>4244</v>
      </c>
      <c r="AM423" s="4" t="s">
        <v>296</v>
      </c>
      <c r="AN423" s="4" t="s">
        <v>4694</v>
      </c>
      <c r="AO423" s="13">
        <v>1034091652</v>
      </c>
      <c r="AP423" s="13">
        <v>27154712264</v>
      </c>
      <c r="AQ423"/>
    </row>
    <row r="424" spans="1:43" x14ac:dyDescent="0.25">
      <c r="A424" s="4" t="str">
        <f t="shared" si="26"/>
        <v>0214.01.13.7</v>
      </c>
      <c r="B424" s="4" t="str">
        <f t="shared" si="27"/>
        <v>0214.01.13</v>
      </c>
      <c r="C424" s="9" t="s">
        <v>629</v>
      </c>
      <c r="D424" s="10" t="s">
        <v>130</v>
      </c>
      <c r="E424" s="10" t="s">
        <v>131</v>
      </c>
      <c r="F424" s="10" t="s">
        <v>7</v>
      </c>
      <c r="G424" s="10" t="s">
        <v>132</v>
      </c>
      <c r="H424" s="10" t="s">
        <v>40</v>
      </c>
      <c r="I424" s="10" t="s">
        <v>2057</v>
      </c>
      <c r="J424" s="10">
        <v>5103</v>
      </c>
      <c r="K424" s="10" t="s">
        <v>2058</v>
      </c>
      <c r="L424" s="6">
        <f t="shared" si="28"/>
        <v>7</v>
      </c>
      <c r="M424" s="11">
        <v>1500000</v>
      </c>
      <c r="N424" s="11">
        <v>100</v>
      </c>
      <c r="O424" s="12" t="s">
        <v>2059</v>
      </c>
      <c r="P424" s="10" t="s">
        <v>656</v>
      </c>
      <c r="Q424" s="10"/>
      <c r="R424" s="10"/>
      <c r="S424" s="10"/>
      <c r="T424" s="10" t="s">
        <v>634</v>
      </c>
      <c r="U424" s="10" t="s">
        <v>635</v>
      </c>
      <c r="V424" s="10" t="s">
        <v>2060</v>
      </c>
      <c r="W424" s="11">
        <v>1</v>
      </c>
      <c r="X424" s="10" t="s">
        <v>2061</v>
      </c>
      <c r="Y424" s="13">
        <v>154791988</v>
      </c>
      <c r="Z424" s="13">
        <v>154791988</v>
      </c>
      <c r="AA424"/>
      <c r="AB424"/>
      <c r="AC424"/>
      <c r="AE424" s="4" t="s">
        <v>4694</v>
      </c>
      <c r="AF424" s="4" t="str">
        <f t="shared" si="25"/>
        <v>5180.01.12</v>
      </c>
      <c r="AG424" s="4" t="s">
        <v>4238</v>
      </c>
      <c r="AH424" s="4" t="s">
        <v>4693</v>
      </c>
      <c r="AI424" s="4" t="s">
        <v>7</v>
      </c>
      <c r="AJ424" s="4" t="s">
        <v>4693</v>
      </c>
      <c r="AK424" s="4" t="s">
        <v>32</v>
      </c>
      <c r="AL424" s="4" t="s">
        <v>4696</v>
      </c>
      <c r="AM424" s="4" t="s">
        <v>296</v>
      </c>
      <c r="AN424" s="4" t="s">
        <v>4694</v>
      </c>
      <c r="AO424" s="13">
        <v>20757012069</v>
      </c>
      <c r="AP424" s="13">
        <v>27154712264</v>
      </c>
      <c r="AQ424"/>
    </row>
    <row r="425" spans="1:43" x14ac:dyDescent="0.25">
      <c r="A425" s="4" t="str">
        <f t="shared" si="26"/>
        <v>0214.01.13.8</v>
      </c>
      <c r="B425" s="4" t="str">
        <f t="shared" si="27"/>
        <v>0214.01.13</v>
      </c>
      <c r="C425" s="5" t="s">
        <v>629</v>
      </c>
      <c r="D425" s="6" t="s">
        <v>130</v>
      </c>
      <c r="E425" s="6" t="s">
        <v>131</v>
      </c>
      <c r="F425" s="6" t="s">
        <v>7</v>
      </c>
      <c r="G425" s="6" t="s">
        <v>132</v>
      </c>
      <c r="H425" s="6" t="s">
        <v>40</v>
      </c>
      <c r="I425" s="6" t="s">
        <v>2057</v>
      </c>
      <c r="J425" s="6">
        <v>5104</v>
      </c>
      <c r="K425" s="6" t="s">
        <v>2062</v>
      </c>
      <c r="L425" s="6">
        <f t="shared" si="28"/>
        <v>8</v>
      </c>
      <c r="M425" s="7">
        <v>1700000</v>
      </c>
      <c r="N425" s="7">
        <v>100</v>
      </c>
      <c r="O425" s="8" t="s">
        <v>2059</v>
      </c>
      <c r="P425" s="6" t="s">
        <v>656</v>
      </c>
      <c r="Q425" s="6"/>
      <c r="R425" s="6"/>
      <c r="S425" s="6"/>
      <c r="T425" s="6" t="s">
        <v>634</v>
      </c>
      <c r="U425" s="6" t="s">
        <v>635</v>
      </c>
      <c r="V425" s="6" t="s">
        <v>2060</v>
      </c>
      <c r="W425" s="7">
        <v>1</v>
      </c>
      <c r="X425" s="6" t="s">
        <v>2063</v>
      </c>
      <c r="Y425" s="13">
        <v>154791988</v>
      </c>
      <c r="Z425" s="13">
        <v>154791988</v>
      </c>
      <c r="AA425"/>
      <c r="AB425"/>
      <c r="AC425"/>
      <c r="AE425" s="4" t="s">
        <v>4698</v>
      </c>
      <c r="AF425" s="4" t="str">
        <f t="shared" si="25"/>
        <v>5180.01.13</v>
      </c>
      <c r="AG425" s="4" t="s">
        <v>4238</v>
      </c>
      <c r="AH425" s="4" t="s">
        <v>4693</v>
      </c>
      <c r="AI425" s="4" t="s">
        <v>7</v>
      </c>
      <c r="AJ425" s="4" t="s">
        <v>4693</v>
      </c>
      <c r="AK425" s="4" t="s">
        <v>40</v>
      </c>
      <c r="AL425" s="4" t="s">
        <v>4697</v>
      </c>
      <c r="AM425" s="4" t="s">
        <v>298</v>
      </c>
      <c r="AN425" s="4" t="s">
        <v>4698</v>
      </c>
      <c r="AO425" s="13">
        <v>4540735065</v>
      </c>
      <c r="AP425" s="13">
        <v>472971271</v>
      </c>
      <c r="AQ425"/>
    </row>
    <row r="426" spans="1:43" x14ac:dyDescent="0.25">
      <c r="A426" s="4" t="str">
        <f t="shared" si="26"/>
        <v>0214.01.13.9</v>
      </c>
      <c r="B426" s="4" t="str">
        <f t="shared" si="27"/>
        <v>0214.01.13</v>
      </c>
      <c r="C426" s="5" t="s">
        <v>629</v>
      </c>
      <c r="D426" s="6" t="s">
        <v>130</v>
      </c>
      <c r="E426" s="6" t="s">
        <v>131</v>
      </c>
      <c r="F426" s="6" t="s">
        <v>7</v>
      </c>
      <c r="G426" s="6" t="s">
        <v>132</v>
      </c>
      <c r="H426" s="6" t="s">
        <v>40</v>
      </c>
      <c r="I426" s="6" t="s">
        <v>2057</v>
      </c>
      <c r="J426" s="6">
        <v>5105</v>
      </c>
      <c r="K426" s="6" t="s">
        <v>2076</v>
      </c>
      <c r="L426" s="6">
        <f t="shared" si="28"/>
        <v>9</v>
      </c>
      <c r="M426" s="7">
        <v>2000000</v>
      </c>
      <c r="N426" s="7">
        <v>100</v>
      </c>
      <c r="O426" s="8" t="s">
        <v>2059</v>
      </c>
      <c r="P426" s="6" t="s">
        <v>656</v>
      </c>
      <c r="Q426" s="6"/>
      <c r="R426" s="6"/>
      <c r="S426" s="6"/>
      <c r="T426" s="6" t="s">
        <v>634</v>
      </c>
      <c r="U426" s="6" t="s">
        <v>635</v>
      </c>
      <c r="V426" s="6" t="s">
        <v>2060</v>
      </c>
      <c r="W426" s="7">
        <v>1</v>
      </c>
      <c r="X426" s="6" t="s">
        <v>2077</v>
      </c>
      <c r="Y426" s="13">
        <v>154791988</v>
      </c>
      <c r="Z426" s="13">
        <v>154791988</v>
      </c>
      <c r="AA426"/>
      <c r="AB426"/>
      <c r="AC426"/>
      <c r="AE426" s="4" t="s">
        <v>4699</v>
      </c>
      <c r="AF426" s="4" t="str">
        <f t="shared" si="25"/>
        <v>5180.01.13</v>
      </c>
      <c r="AG426" s="4" t="s">
        <v>4238</v>
      </c>
      <c r="AH426" s="4" t="s">
        <v>4693</v>
      </c>
      <c r="AI426" s="4" t="s">
        <v>7</v>
      </c>
      <c r="AJ426" s="4" t="s">
        <v>4693</v>
      </c>
      <c r="AK426" s="4" t="s">
        <v>40</v>
      </c>
      <c r="AL426" s="4" t="s">
        <v>4697</v>
      </c>
      <c r="AM426" s="4" t="s">
        <v>346</v>
      </c>
      <c r="AN426" s="4" t="s">
        <v>4699</v>
      </c>
      <c r="AO426" s="13">
        <v>4540735065</v>
      </c>
      <c r="AP426" s="13">
        <v>133997707</v>
      </c>
      <c r="AQ426"/>
    </row>
    <row r="427" spans="1:43" x14ac:dyDescent="0.25">
      <c r="A427" s="4" t="str">
        <f t="shared" si="26"/>
        <v>0214.01.13.10</v>
      </c>
      <c r="B427" s="4" t="str">
        <f t="shared" si="27"/>
        <v>0214.01.13</v>
      </c>
      <c r="C427" s="5" t="s">
        <v>629</v>
      </c>
      <c r="D427" s="6" t="s">
        <v>130</v>
      </c>
      <c r="E427" s="6" t="s">
        <v>131</v>
      </c>
      <c r="F427" s="6" t="s">
        <v>7</v>
      </c>
      <c r="G427" s="6" t="s">
        <v>132</v>
      </c>
      <c r="H427" s="6" t="s">
        <v>40</v>
      </c>
      <c r="I427" s="6" t="s">
        <v>2057</v>
      </c>
      <c r="J427" s="6">
        <v>5106</v>
      </c>
      <c r="K427" s="6" t="s">
        <v>2140</v>
      </c>
      <c r="L427" s="6">
        <f t="shared" si="28"/>
        <v>10</v>
      </c>
      <c r="M427" s="7">
        <v>9478790</v>
      </c>
      <c r="N427" s="7">
        <v>100</v>
      </c>
      <c r="O427" s="8" t="s">
        <v>2059</v>
      </c>
      <c r="P427" s="6" t="s">
        <v>656</v>
      </c>
      <c r="Q427" s="6"/>
      <c r="R427" s="6"/>
      <c r="S427" s="6"/>
      <c r="T427" s="6" t="s">
        <v>634</v>
      </c>
      <c r="U427" s="6" t="s">
        <v>635</v>
      </c>
      <c r="V427" s="6" t="s">
        <v>2060</v>
      </c>
      <c r="W427" s="7">
        <v>1</v>
      </c>
      <c r="X427" s="6" t="s">
        <v>2141</v>
      </c>
      <c r="Y427" s="13">
        <v>154791988</v>
      </c>
      <c r="Z427" s="13">
        <v>154791988</v>
      </c>
      <c r="AA427"/>
      <c r="AB427"/>
      <c r="AC427"/>
      <c r="AE427" s="4" t="s">
        <v>4700</v>
      </c>
      <c r="AF427" s="4" t="str">
        <f t="shared" si="25"/>
        <v>5180.01.13</v>
      </c>
      <c r="AG427" s="4" t="s">
        <v>4238</v>
      </c>
      <c r="AH427" s="4" t="s">
        <v>4693</v>
      </c>
      <c r="AI427" s="4" t="s">
        <v>7</v>
      </c>
      <c r="AJ427" s="4" t="s">
        <v>4693</v>
      </c>
      <c r="AK427" s="4" t="s">
        <v>40</v>
      </c>
      <c r="AL427" s="4" t="s">
        <v>4697</v>
      </c>
      <c r="AM427" s="4" t="s">
        <v>307</v>
      </c>
      <c r="AN427" s="4" t="s">
        <v>4700</v>
      </c>
      <c r="AO427" s="13">
        <v>4540735065</v>
      </c>
      <c r="AP427" s="13">
        <v>578647792</v>
      </c>
      <c r="AQ427"/>
    </row>
    <row r="428" spans="1:43" x14ac:dyDescent="0.25">
      <c r="A428" s="4" t="str">
        <f t="shared" si="26"/>
        <v>0214.01.13.11</v>
      </c>
      <c r="B428" s="4" t="str">
        <f t="shared" si="27"/>
        <v>0214.01.13</v>
      </c>
      <c r="C428" s="9" t="s">
        <v>629</v>
      </c>
      <c r="D428" s="10" t="s">
        <v>130</v>
      </c>
      <c r="E428" s="10" t="s">
        <v>131</v>
      </c>
      <c r="F428" s="10" t="s">
        <v>7</v>
      </c>
      <c r="G428" s="10" t="s">
        <v>132</v>
      </c>
      <c r="H428" s="10" t="s">
        <v>40</v>
      </c>
      <c r="I428" s="10" t="s">
        <v>2057</v>
      </c>
      <c r="J428" s="10">
        <v>5107</v>
      </c>
      <c r="K428" s="10" t="s">
        <v>2173</v>
      </c>
      <c r="L428" s="6">
        <f t="shared" si="28"/>
        <v>11</v>
      </c>
      <c r="M428" s="11">
        <v>5802320</v>
      </c>
      <c r="N428" s="11">
        <v>90</v>
      </c>
      <c r="O428" s="12" t="s">
        <v>2059</v>
      </c>
      <c r="P428" s="10" t="s">
        <v>656</v>
      </c>
      <c r="Q428" s="10"/>
      <c r="R428" s="10"/>
      <c r="S428" s="10"/>
      <c r="T428" s="10" t="s">
        <v>634</v>
      </c>
      <c r="U428" s="10" t="s">
        <v>635</v>
      </c>
      <c r="V428" s="10" t="s">
        <v>2060</v>
      </c>
      <c r="W428" s="11">
        <v>1</v>
      </c>
      <c r="X428" s="10" t="s">
        <v>2174</v>
      </c>
      <c r="Y428" s="13">
        <v>154791988</v>
      </c>
      <c r="Z428" s="13">
        <v>154791988</v>
      </c>
      <c r="AA428"/>
      <c r="AB428"/>
      <c r="AC428"/>
      <c r="AE428" s="4" t="s">
        <v>4701</v>
      </c>
      <c r="AF428" s="4" t="str">
        <f t="shared" si="25"/>
        <v>5180.01.13</v>
      </c>
      <c r="AG428" s="4" t="s">
        <v>4238</v>
      </c>
      <c r="AH428" s="4" t="s">
        <v>4693</v>
      </c>
      <c r="AI428" s="4" t="s">
        <v>7</v>
      </c>
      <c r="AJ428" s="4" t="s">
        <v>4693</v>
      </c>
      <c r="AK428" s="4" t="s">
        <v>40</v>
      </c>
      <c r="AL428" s="4" t="s">
        <v>4697</v>
      </c>
      <c r="AM428" s="4" t="s">
        <v>309</v>
      </c>
      <c r="AN428" s="4" t="s">
        <v>4701</v>
      </c>
      <c r="AO428" s="13">
        <v>4540735065</v>
      </c>
      <c r="AP428" s="13">
        <v>282169067</v>
      </c>
      <c r="AQ428"/>
    </row>
    <row r="429" spans="1:43" x14ac:dyDescent="0.25">
      <c r="A429" s="4" t="str">
        <f t="shared" si="26"/>
        <v>0214.01.13.12</v>
      </c>
      <c r="B429" s="4" t="str">
        <f t="shared" si="27"/>
        <v>0214.01.13</v>
      </c>
      <c r="C429" s="9" t="s">
        <v>629</v>
      </c>
      <c r="D429" s="10" t="s">
        <v>130</v>
      </c>
      <c r="E429" s="10" t="s">
        <v>131</v>
      </c>
      <c r="F429" s="10" t="s">
        <v>7</v>
      </c>
      <c r="G429" s="10" t="s">
        <v>132</v>
      </c>
      <c r="H429" s="10" t="s">
        <v>40</v>
      </c>
      <c r="I429" s="10" t="s">
        <v>2057</v>
      </c>
      <c r="J429" s="10">
        <v>5108</v>
      </c>
      <c r="K429" s="10" t="s">
        <v>2078</v>
      </c>
      <c r="L429" s="6">
        <f t="shared" si="28"/>
        <v>12</v>
      </c>
      <c r="M429" s="11">
        <v>12105066.539999999</v>
      </c>
      <c r="N429" s="11">
        <v>100</v>
      </c>
      <c r="O429" s="12" t="s">
        <v>2059</v>
      </c>
      <c r="P429" s="10" t="s">
        <v>656</v>
      </c>
      <c r="Q429" s="10"/>
      <c r="R429" s="10"/>
      <c r="S429" s="10"/>
      <c r="T429" s="10" t="s">
        <v>634</v>
      </c>
      <c r="U429" s="10" t="s">
        <v>635</v>
      </c>
      <c r="V429" s="10" t="s">
        <v>2060</v>
      </c>
      <c r="W429" s="11">
        <v>1</v>
      </c>
      <c r="X429" s="10" t="s">
        <v>2079</v>
      </c>
      <c r="Y429" s="13">
        <v>154791988</v>
      </c>
      <c r="Z429" s="13">
        <v>154791988</v>
      </c>
      <c r="AA429"/>
      <c r="AB429"/>
      <c r="AC429"/>
      <c r="AE429" s="4" t="s">
        <v>4702</v>
      </c>
      <c r="AF429" s="4" t="str">
        <f t="shared" si="25"/>
        <v>5180.01.13</v>
      </c>
      <c r="AG429" s="4" t="s">
        <v>4238</v>
      </c>
      <c r="AH429" s="4" t="s">
        <v>4693</v>
      </c>
      <c r="AI429" s="4" t="s">
        <v>7</v>
      </c>
      <c r="AJ429" s="4" t="s">
        <v>4693</v>
      </c>
      <c r="AK429" s="4" t="s">
        <v>40</v>
      </c>
      <c r="AL429" s="4" t="s">
        <v>4697</v>
      </c>
      <c r="AM429" s="4" t="s">
        <v>377</v>
      </c>
      <c r="AN429" s="4" t="s">
        <v>4702</v>
      </c>
      <c r="AO429" s="13">
        <v>4540735065</v>
      </c>
      <c r="AP429" s="13">
        <v>862300641</v>
      </c>
      <c r="AQ429"/>
    </row>
    <row r="430" spans="1:43" x14ac:dyDescent="0.25">
      <c r="A430" s="4" t="str">
        <f t="shared" si="26"/>
        <v>0214.01.13.13</v>
      </c>
      <c r="B430" s="4" t="str">
        <f t="shared" si="27"/>
        <v>0214.01.13</v>
      </c>
      <c r="C430" s="9" t="s">
        <v>629</v>
      </c>
      <c r="D430" s="10" t="s">
        <v>130</v>
      </c>
      <c r="E430" s="10" t="s">
        <v>131</v>
      </c>
      <c r="F430" s="10" t="s">
        <v>7</v>
      </c>
      <c r="G430" s="10" t="s">
        <v>132</v>
      </c>
      <c r="H430" s="10" t="s">
        <v>40</v>
      </c>
      <c r="I430" s="10" t="s">
        <v>2057</v>
      </c>
      <c r="J430" s="10">
        <v>5109</v>
      </c>
      <c r="K430" s="10" t="s">
        <v>2111</v>
      </c>
      <c r="L430" s="6">
        <f t="shared" si="28"/>
        <v>13</v>
      </c>
      <c r="M430" s="11">
        <v>18212282</v>
      </c>
      <c r="N430" s="11">
        <v>100</v>
      </c>
      <c r="O430" s="12" t="s">
        <v>2059</v>
      </c>
      <c r="P430" s="10" t="s">
        <v>656</v>
      </c>
      <c r="Q430" s="10"/>
      <c r="R430" s="10"/>
      <c r="S430" s="10"/>
      <c r="T430" s="10" t="s">
        <v>634</v>
      </c>
      <c r="U430" s="10" t="s">
        <v>635</v>
      </c>
      <c r="V430" s="10" t="s">
        <v>2060</v>
      </c>
      <c r="W430" s="11">
        <v>1</v>
      </c>
      <c r="X430" s="10" t="s">
        <v>2112</v>
      </c>
      <c r="Y430" s="13">
        <v>154791988</v>
      </c>
      <c r="Z430" s="13">
        <v>154791988</v>
      </c>
      <c r="AA430"/>
      <c r="AB430"/>
      <c r="AC430"/>
      <c r="AE430" s="4" t="s">
        <v>4703</v>
      </c>
      <c r="AF430" s="4" t="str">
        <f t="shared" si="25"/>
        <v>5180.01.13</v>
      </c>
      <c r="AG430" s="4" t="s">
        <v>4238</v>
      </c>
      <c r="AH430" s="4" t="s">
        <v>4693</v>
      </c>
      <c r="AI430" s="4" t="s">
        <v>7</v>
      </c>
      <c r="AJ430" s="4" t="s">
        <v>4693</v>
      </c>
      <c r="AK430" s="4" t="s">
        <v>40</v>
      </c>
      <c r="AL430" s="4" t="s">
        <v>4697</v>
      </c>
      <c r="AM430" s="4" t="s">
        <v>311</v>
      </c>
      <c r="AN430" s="4" t="s">
        <v>4703</v>
      </c>
      <c r="AO430" s="13">
        <v>4540735065</v>
      </c>
      <c r="AP430" s="13">
        <v>258808000</v>
      </c>
      <c r="AQ430"/>
    </row>
    <row r="431" spans="1:43" x14ac:dyDescent="0.25">
      <c r="A431" s="4" t="str">
        <f t="shared" si="26"/>
        <v>0214.01.13.14</v>
      </c>
      <c r="B431" s="4" t="str">
        <f t="shared" si="27"/>
        <v>0214.01.13</v>
      </c>
      <c r="C431" s="5" t="s">
        <v>629</v>
      </c>
      <c r="D431" s="6" t="s">
        <v>130</v>
      </c>
      <c r="E431" s="6" t="s">
        <v>131</v>
      </c>
      <c r="F431" s="6" t="s">
        <v>7</v>
      </c>
      <c r="G431" s="6" t="s">
        <v>132</v>
      </c>
      <c r="H431" s="6" t="s">
        <v>40</v>
      </c>
      <c r="I431" s="6" t="s">
        <v>2057</v>
      </c>
      <c r="J431" s="6">
        <v>5110</v>
      </c>
      <c r="K431" s="6" t="s">
        <v>2135</v>
      </c>
      <c r="L431" s="6">
        <f t="shared" si="28"/>
        <v>14</v>
      </c>
      <c r="M431" s="7">
        <v>7400000</v>
      </c>
      <c r="N431" s="7">
        <v>100</v>
      </c>
      <c r="O431" s="8" t="s">
        <v>2059</v>
      </c>
      <c r="P431" s="6" t="s">
        <v>656</v>
      </c>
      <c r="Q431" s="6"/>
      <c r="R431" s="6"/>
      <c r="S431" s="6"/>
      <c r="T431" s="6" t="s">
        <v>634</v>
      </c>
      <c r="U431" s="6" t="s">
        <v>635</v>
      </c>
      <c r="V431" s="6" t="s">
        <v>2060</v>
      </c>
      <c r="W431" s="7">
        <v>1</v>
      </c>
      <c r="X431" s="6" t="s">
        <v>2136</v>
      </c>
      <c r="Y431" s="13">
        <v>154791988</v>
      </c>
      <c r="Z431" s="13">
        <v>154791988</v>
      </c>
      <c r="AA431"/>
      <c r="AB431"/>
      <c r="AC431"/>
      <c r="AE431" s="4" t="s">
        <v>4704</v>
      </c>
      <c r="AF431" s="4" t="str">
        <f t="shared" si="25"/>
        <v>5180.01.13</v>
      </c>
      <c r="AG431" s="4" t="s">
        <v>4238</v>
      </c>
      <c r="AH431" s="4" t="s">
        <v>4693</v>
      </c>
      <c r="AI431" s="4" t="s">
        <v>7</v>
      </c>
      <c r="AJ431" s="4" t="s">
        <v>4693</v>
      </c>
      <c r="AK431" s="4" t="s">
        <v>40</v>
      </c>
      <c r="AL431" s="4" t="s">
        <v>4697</v>
      </c>
      <c r="AM431" s="4" t="s">
        <v>350</v>
      </c>
      <c r="AN431" s="4" t="s">
        <v>4704</v>
      </c>
      <c r="AO431" s="13">
        <v>4540735065</v>
      </c>
      <c r="AP431" s="13">
        <v>744000000</v>
      </c>
      <c r="AQ431"/>
    </row>
    <row r="432" spans="1:43" x14ac:dyDescent="0.25">
      <c r="A432" s="4" t="str">
        <f t="shared" si="26"/>
        <v>0214.01.13.15</v>
      </c>
      <c r="B432" s="4" t="str">
        <f t="shared" si="27"/>
        <v>0214.01.13</v>
      </c>
      <c r="C432" s="9" t="s">
        <v>629</v>
      </c>
      <c r="D432" s="10" t="s">
        <v>130</v>
      </c>
      <c r="E432" s="10" t="s">
        <v>131</v>
      </c>
      <c r="F432" s="10" t="s">
        <v>7</v>
      </c>
      <c r="G432" s="10" t="s">
        <v>132</v>
      </c>
      <c r="H432" s="10" t="s">
        <v>40</v>
      </c>
      <c r="I432" s="10" t="s">
        <v>2057</v>
      </c>
      <c r="J432" s="10">
        <v>5111</v>
      </c>
      <c r="K432" s="10" t="s">
        <v>2142</v>
      </c>
      <c r="L432" s="6">
        <f t="shared" si="28"/>
        <v>15</v>
      </c>
      <c r="M432" s="11">
        <v>4200000</v>
      </c>
      <c r="N432" s="11">
        <v>100</v>
      </c>
      <c r="O432" s="12" t="s">
        <v>2059</v>
      </c>
      <c r="P432" s="10" t="s">
        <v>656</v>
      </c>
      <c r="Q432" s="10"/>
      <c r="R432" s="10"/>
      <c r="S432" s="10"/>
      <c r="T432" s="10" t="s">
        <v>634</v>
      </c>
      <c r="U432" s="10" t="s">
        <v>635</v>
      </c>
      <c r="V432" s="10" t="s">
        <v>2060</v>
      </c>
      <c r="W432" s="11">
        <v>1</v>
      </c>
      <c r="X432" s="10" t="s">
        <v>2143</v>
      </c>
      <c r="Y432" s="13">
        <v>154791988</v>
      </c>
      <c r="Z432" s="13">
        <v>154791988</v>
      </c>
      <c r="AA432"/>
      <c r="AB432"/>
      <c r="AC432"/>
      <c r="AE432" s="4" t="s">
        <v>4705</v>
      </c>
      <c r="AF432" s="4" t="str">
        <f t="shared" si="25"/>
        <v>5180.01.13</v>
      </c>
      <c r="AG432" s="4" t="s">
        <v>4238</v>
      </c>
      <c r="AH432" s="4" t="s">
        <v>4693</v>
      </c>
      <c r="AI432" s="4" t="s">
        <v>7</v>
      </c>
      <c r="AJ432" s="4" t="s">
        <v>4693</v>
      </c>
      <c r="AK432" s="4" t="s">
        <v>40</v>
      </c>
      <c r="AL432" s="4" t="s">
        <v>4697</v>
      </c>
      <c r="AM432" s="4" t="s">
        <v>313</v>
      </c>
      <c r="AN432" s="4" t="s">
        <v>4705</v>
      </c>
      <c r="AO432" s="13">
        <v>4540735065</v>
      </c>
      <c r="AP432" s="13">
        <v>420000000</v>
      </c>
      <c r="AQ432"/>
    </row>
    <row r="433" spans="1:43" x14ac:dyDescent="0.25">
      <c r="A433" s="4" t="str">
        <f t="shared" si="26"/>
        <v>0214.01.13.16</v>
      </c>
      <c r="B433" s="4" t="str">
        <f t="shared" si="27"/>
        <v>0214.01.13</v>
      </c>
      <c r="C433" s="5" t="s">
        <v>629</v>
      </c>
      <c r="D433" s="6" t="s">
        <v>130</v>
      </c>
      <c r="E433" s="6" t="s">
        <v>131</v>
      </c>
      <c r="F433" s="6" t="s">
        <v>7</v>
      </c>
      <c r="G433" s="6" t="s">
        <v>132</v>
      </c>
      <c r="H433" s="6" t="s">
        <v>40</v>
      </c>
      <c r="I433" s="6" t="s">
        <v>2057</v>
      </c>
      <c r="J433" s="6">
        <v>5112</v>
      </c>
      <c r="K433" s="6" t="s">
        <v>2161</v>
      </c>
      <c r="L433" s="6">
        <f t="shared" si="28"/>
        <v>16</v>
      </c>
      <c r="M433" s="7">
        <v>20011001.199999999</v>
      </c>
      <c r="N433" s="7">
        <v>100</v>
      </c>
      <c r="O433" s="8" t="s">
        <v>2059</v>
      </c>
      <c r="P433" s="6" t="s">
        <v>656</v>
      </c>
      <c r="Q433" s="6"/>
      <c r="R433" s="6"/>
      <c r="S433" s="6"/>
      <c r="T433" s="6" t="s">
        <v>634</v>
      </c>
      <c r="U433" s="6" t="s">
        <v>635</v>
      </c>
      <c r="V433" s="6" t="s">
        <v>2060</v>
      </c>
      <c r="W433" s="7">
        <v>1</v>
      </c>
      <c r="X433" s="6" t="s">
        <v>2162</v>
      </c>
      <c r="Y433" s="13">
        <v>154791988</v>
      </c>
      <c r="Z433" s="13">
        <v>154791988</v>
      </c>
      <c r="AA433"/>
      <c r="AB433"/>
      <c r="AC433"/>
      <c r="AE433" s="4" t="s">
        <v>4706</v>
      </c>
      <c r="AF433" s="4" t="str">
        <f t="shared" si="25"/>
        <v>5180.01.13</v>
      </c>
      <c r="AG433" s="4" t="s">
        <v>4238</v>
      </c>
      <c r="AH433" s="4" t="s">
        <v>4693</v>
      </c>
      <c r="AI433" s="4" t="s">
        <v>7</v>
      </c>
      <c r="AJ433" s="4" t="s">
        <v>4693</v>
      </c>
      <c r="AK433" s="4" t="s">
        <v>40</v>
      </c>
      <c r="AL433" s="4" t="s">
        <v>4697</v>
      </c>
      <c r="AM433" s="4" t="s">
        <v>315</v>
      </c>
      <c r="AN433" s="4" t="s">
        <v>4706</v>
      </c>
      <c r="AO433" s="13">
        <v>4540735065</v>
      </c>
      <c r="AP433" s="13">
        <v>721885955</v>
      </c>
      <c r="AQ433"/>
    </row>
    <row r="434" spans="1:43" x14ac:dyDescent="0.25">
      <c r="A434" s="4" t="str">
        <f t="shared" si="26"/>
        <v>0214.01.13.17</v>
      </c>
      <c r="B434" s="4" t="str">
        <f t="shared" si="27"/>
        <v>0214.01.13</v>
      </c>
      <c r="C434" s="5" t="s">
        <v>629</v>
      </c>
      <c r="D434" s="6" t="s">
        <v>130</v>
      </c>
      <c r="E434" s="6" t="s">
        <v>131</v>
      </c>
      <c r="F434" s="6" t="s">
        <v>7</v>
      </c>
      <c r="G434" s="6" t="s">
        <v>132</v>
      </c>
      <c r="H434" s="6" t="s">
        <v>40</v>
      </c>
      <c r="I434" s="6" t="s">
        <v>2057</v>
      </c>
      <c r="J434" s="6">
        <v>5115</v>
      </c>
      <c r="K434" s="6" t="s">
        <v>2144</v>
      </c>
      <c r="L434" s="6">
        <f t="shared" si="28"/>
        <v>17</v>
      </c>
      <c r="M434" s="7">
        <v>24354738</v>
      </c>
      <c r="N434" s="7">
        <v>100</v>
      </c>
      <c r="O434" s="8" t="s">
        <v>2059</v>
      </c>
      <c r="P434" s="6" t="s">
        <v>656</v>
      </c>
      <c r="Q434" s="6"/>
      <c r="R434" s="6"/>
      <c r="S434" s="6"/>
      <c r="T434" s="6" t="s">
        <v>634</v>
      </c>
      <c r="U434" s="6" t="s">
        <v>635</v>
      </c>
      <c r="V434" s="6" t="s">
        <v>2060</v>
      </c>
      <c r="W434" s="7">
        <v>1</v>
      </c>
      <c r="X434" s="6" t="s">
        <v>2145</v>
      </c>
      <c r="Y434" s="13">
        <v>154791988</v>
      </c>
      <c r="Z434" s="13">
        <v>154791988</v>
      </c>
      <c r="AA434"/>
      <c r="AB434"/>
      <c r="AC434"/>
      <c r="AE434" s="4" t="s">
        <v>4707</v>
      </c>
      <c r="AF434" s="4" t="str">
        <f t="shared" si="25"/>
        <v>5180.01.13</v>
      </c>
      <c r="AG434" s="4" t="s">
        <v>4238</v>
      </c>
      <c r="AH434" s="4" t="s">
        <v>4693</v>
      </c>
      <c r="AI434" s="4" t="s">
        <v>7</v>
      </c>
      <c r="AJ434" s="4" t="s">
        <v>4693</v>
      </c>
      <c r="AK434" s="4" t="s">
        <v>40</v>
      </c>
      <c r="AL434" s="4" t="s">
        <v>4697</v>
      </c>
      <c r="AM434" s="4" t="s">
        <v>354</v>
      </c>
      <c r="AN434" s="4" t="s">
        <v>4707</v>
      </c>
      <c r="AO434" s="13">
        <v>4540735065</v>
      </c>
      <c r="AP434" s="13">
        <v>65954632</v>
      </c>
      <c r="AQ434"/>
    </row>
    <row r="435" spans="1:43" x14ac:dyDescent="0.25">
      <c r="A435" s="4" t="str">
        <f t="shared" si="26"/>
        <v>0214.01.13.18</v>
      </c>
      <c r="B435" s="4" t="str">
        <f t="shared" si="27"/>
        <v>0214.01.13</v>
      </c>
      <c r="C435" s="9" t="s">
        <v>629</v>
      </c>
      <c r="D435" s="10" t="s">
        <v>130</v>
      </c>
      <c r="E435" s="10" t="s">
        <v>131</v>
      </c>
      <c r="F435" s="10" t="s">
        <v>7</v>
      </c>
      <c r="G435" s="10" t="s">
        <v>132</v>
      </c>
      <c r="H435" s="10" t="s">
        <v>40</v>
      </c>
      <c r="I435" s="10" t="s">
        <v>2057</v>
      </c>
      <c r="J435" s="10">
        <v>5117</v>
      </c>
      <c r="K435" s="10" t="s">
        <v>2146</v>
      </c>
      <c r="L435" s="6">
        <f t="shared" si="28"/>
        <v>18</v>
      </c>
      <c r="M435" s="11">
        <v>13003199.199999999</v>
      </c>
      <c r="N435" s="11">
        <v>100</v>
      </c>
      <c r="O435" s="12" t="s">
        <v>2059</v>
      </c>
      <c r="P435" s="10" t="s">
        <v>656</v>
      </c>
      <c r="Q435" s="10"/>
      <c r="R435" s="10"/>
      <c r="S435" s="10"/>
      <c r="T435" s="10" t="s">
        <v>634</v>
      </c>
      <c r="U435" s="10" t="s">
        <v>635</v>
      </c>
      <c r="V435" s="10" t="s">
        <v>2060</v>
      </c>
      <c r="W435" s="11">
        <v>1</v>
      </c>
      <c r="X435" s="10" t="s">
        <v>2147</v>
      </c>
      <c r="Y435" s="13">
        <v>154791988</v>
      </c>
      <c r="Z435" s="13">
        <v>154791988</v>
      </c>
      <c r="AA435"/>
      <c r="AB435"/>
      <c r="AC435"/>
      <c r="AE435" s="4" t="s">
        <v>4708</v>
      </c>
      <c r="AF435" s="4" t="str">
        <f t="shared" si="25"/>
        <v>5181.01.11</v>
      </c>
      <c r="AG435" s="4" t="s">
        <v>4279</v>
      </c>
      <c r="AH435" s="4" t="s">
        <v>4708</v>
      </c>
      <c r="AI435" s="4" t="s">
        <v>7</v>
      </c>
      <c r="AJ435" s="4" t="s">
        <v>4708</v>
      </c>
      <c r="AK435" s="4" t="s">
        <v>10</v>
      </c>
      <c r="AL435" s="4" t="s">
        <v>4709</v>
      </c>
      <c r="AM435" s="4" t="s">
        <v>296</v>
      </c>
      <c r="AN435" s="4" t="s">
        <v>4708</v>
      </c>
      <c r="AO435" s="13">
        <v>50000000</v>
      </c>
      <c r="AP435" s="13">
        <v>50000000</v>
      </c>
      <c r="AQ435"/>
    </row>
    <row r="436" spans="1:43" x14ac:dyDescent="0.25">
      <c r="A436" s="4" t="str">
        <f t="shared" si="26"/>
        <v>0214.01.14.1</v>
      </c>
      <c r="B436" s="4" t="str">
        <f t="shared" si="27"/>
        <v>0214.01.14</v>
      </c>
      <c r="C436" s="9" t="s">
        <v>629</v>
      </c>
      <c r="D436" s="10" t="s">
        <v>130</v>
      </c>
      <c r="E436" s="10" t="s">
        <v>131</v>
      </c>
      <c r="F436" s="10" t="s">
        <v>7</v>
      </c>
      <c r="G436" s="10" t="s">
        <v>132</v>
      </c>
      <c r="H436" s="10" t="s">
        <v>41</v>
      </c>
      <c r="I436" s="10" t="s">
        <v>2123</v>
      </c>
      <c r="J436" s="10">
        <v>3927</v>
      </c>
      <c r="K436" s="10" t="s">
        <v>2124</v>
      </c>
      <c r="L436" s="6">
        <f t="shared" si="28"/>
        <v>1</v>
      </c>
      <c r="M436" s="11">
        <v>0</v>
      </c>
      <c r="N436" s="11">
        <v>250</v>
      </c>
      <c r="O436" s="12" t="s">
        <v>2125</v>
      </c>
      <c r="P436" s="10" t="s">
        <v>2126</v>
      </c>
      <c r="Q436" s="10"/>
      <c r="R436" s="10"/>
      <c r="S436" s="10"/>
      <c r="T436" s="10" t="s">
        <v>634</v>
      </c>
      <c r="U436" s="10" t="s">
        <v>635</v>
      </c>
      <c r="V436" s="10" t="s">
        <v>2127</v>
      </c>
      <c r="W436" s="11">
        <v>1</v>
      </c>
      <c r="X436" s="10" t="s">
        <v>2128</v>
      </c>
      <c r="Y436" s="13">
        <v>68501097</v>
      </c>
      <c r="Z436" s="13">
        <v>3826119483</v>
      </c>
      <c r="AA436"/>
      <c r="AB436"/>
      <c r="AC436"/>
      <c r="AE436" s="4" t="s">
        <v>586</v>
      </c>
      <c r="AF436" s="4" t="str">
        <f t="shared" si="25"/>
        <v>5201.01.01</v>
      </c>
      <c r="AG436" s="4" t="s">
        <v>587</v>
      </c>
      <c r="AH436" s="4" t="s">
        <v>586</v>
      </c>
      <c r="AI436" s="4" t="s">
        <v>7</v>
      </c>
      <c r="AJ436" s="4" t="s">
        <v>586</v>
      </c>
      <c r="AK436" s="4" t="s">
        <v>7</v>
      </c>
      <c r="AL436" s="4" t="s">
        <v>595</v>
      </c>
      <c r="AM436" s="4" t="s">
        <v>296</v>
      </c>
      <c r="AN436" s="4" t="s">
        <v>586</v>
      </c>
      <c r="AO436" s="13">
        <v>49421513131</v>
      </c>
      <c r="AP436" s="13">
        <v>11226944074</v>
      </c>
      <c r="AQ436"/>
    </row>
    <row r="437" spans="1:43" x14ac:dyDescent="0.25">
      <c r="A437" s="4" t="str">
        <f t="shared" si="26"/>
        <v>0214.01.14.2</v>
      </c>
      <c r="B437" s="4" t="str">
        <f t="shared" si="27"/>
        <v>0214.01.14</v>
      </c>
      <c r="C437" s="5" t="s">
        <v>629</v>
      </c>
      <c r="D437" s="6" t="s">
        <v>130</v>
      </c>
      <c r="E437" s="6" t="s">
        <v>131</v>
      </c>
      <c r="F437" s="6" t="s">
        <v>7</v>
      </c>
      <c r="G437" s="6" t="s">
        <v>132</v>
      </c>
      <c r="H437" s="6" t="s">
        <v>41</v>
      </c>
      <c r="I437" s="6" t="s">
        <v>2123</v>
      </c>
      <c r="J437" s="6">
        <v>5084</v>
      </c>
      <c r="K437" s="6" t="s">
        <v>2170</v>
      </c>
      <c r="L437" s="6">
        <f t="shared" si="28"/>
        <v>2</v>
      </c>
      <c r="M437" s="7">
        <v>12000000</v>
      </c>
      <c r="N437" s="7">
        <v>85</v>
      </c>
      <c r="O437" s="8" t="s">
        <v>2171</v>
      </c>
      <c r="P437" s="6" t="s">
        <v>656</v>
      </c>
      <c r="Q437" s="6"/>
      <c r="R437" s="6"/>
      <c r="S437" s="6"/>
      <c r="T437" s="6" t="s">
        <v>634</v>
      </c>
      <c r="U437" s="6" t="s">
        <v>635</v>
      </c>
      <c r="V437" s="6" t="s">
        <v>2127</v>
      </c>
      <c r="W437" s="7">
        <v>1</v>
      </c>
      <c r="X437" s="6" t="s">
        <v>2172</v>
      </c>
      <c r="Y437" s="13">
        <v>68501097</v>
      </c>
      <c r="Z437" s="13">
        <v>3826119483</v>
      </c>
      <c r="AA437"/>
      <c r="AB437"/>
      <c r="AC437"/>
      <c r="AE437" s="4" t="s">
        <v>586</v>
      </c>
      <c r="AF437" s="4" t="str">
        <f t="shared" si="25"/>
        <v>5201.01.11</v>
      </c>
      <c r="AG437" s="4" t="s">
        <v>587</v>
      </c>
      <c r="AH437" s="4" t="s">
        <v>586</v>
      </c>
      <c r="AI437" s="4" t="s">
        <v>7</v>
      </c>
      <c r="AJ437" s="4" t="s">
        <v>586</v>
      </c>
      <c r="AK437" s="4" t="s">
        <v>10</v>
      </c>
      <c r="AL437" s="4" t="s">
        <v>4710</v>
      </c>
      <c r="AM437" s="4" t="s">
        <v>296</v>
      </c>
      <c r="AN437" s="4" t="s">
        <v>586</v>
      </c>
      <c r="AO437" s="13">
        <v>354676909</v>
      </c>
      <c r="AP437" s="13">
        <v>11226944074</v>
      </c>
      <c r="AQ437"/>
    </row>
    <row r="438" spans="1:43" x14ac:dyDescent="0.25">
      <c r="A438" s="4" t="str">
        <f t="shared" si="26"/>
        <v>0214.01.14.3</v>
      </c>
      <c r="B438" s="4" t="str">
        <f t="shared" si="27"/>
        <v>0214.01.14</v>
      </c>
      <c r="C438" s="9" t="s">
        <v>629</v>
      </c>
      <c r="D438" s="10" t="s">
        <v>130</v>
      </c>
      <c r="E438" s="10" t="s">
        <v>131</v>
      </c>
      <c r="F438" s="10" t="s">
        <v>7</v>
      </c>
      <c r="G438" s="10" t="s">
        <v>132</v>
      </c>
      <c r="H438" s="10" t="s">
        <v>41</v>
      </c>
      <c r="I438" s="10" t="s">
        <v>2123</v>
      </c>
      <c r="J438" s="10">
        <v>5085</v>
      </c>
      <c r="K438" s="10" t="s">
        <v>2151</v>
      </c>
      <c r="L438" s="6">
        <f t="shared" si="28"/>
        <v>3</v>
      </c>
      <c r="M438" s="11">
        <v>5571073</v>
      </c>
      <c r="N438" s="11">
        <v>2122</v>
      </c>
      <c r="O438" s="12" t="s">
        <v>2152</v>
      </c>
      <c r="P438" s="10" t="s">
        <v>2153</v>
      </c>
      <c r="Q438" s="10"/>
      <c r="R438" s="10"/>
      <c r="S438" s="10"/>
      <c r="T438" s="10" t="s">
        <v>634</v>
      </c>
      <c r="U438" s="10" t="s">
        <v>635</v>
      </c>
      <c r="V438" s="10" t="s">
        <v>2127</v>
      </c>
      <c r="W438" s="11">
        <v>1</v>
      </c>
      <c r="X438" s="10" t="s">
        <v>2154</v>
      </c>
      <c r="Y438" s="13">
        <v>68501097</v>
      </c>
      <c r="Z438" s="13">
        <v>3826119483</v>
      </c>
      <c r="AA438"/>
      <c r="AB438"/>
      <c r="AC438"/>
      <c r="AE438" s="4" t="s">
        <v>586</v>
      </c>
      <c r="AF438" s="4" t="str">
        <f t="shared" si="25"/>
        <v>5201.01.12</v>
      </c>
      <c r="AG438" s="4" t="s">
        <v>587</v>
      </c>
      <c r="AH438" s="4" t="s">
        <v>586</v>
      </c>
      <c r="AI438" s="4" t="s">
        <v>7</v>
      </c>
      <c r="AJ438" s="4" t="s">
        <v>586</v>
      </c>
      <c r="AK438" s="4" t="s">
        <v>32</v>
      </c>
      <c r="AL438" s="4" t="s">
        <v>4711</v>
      </c>
      <c r="AM438" s="4" t="s">
        <v>296</v>
      </c>
      <c r="AN438" s="4" t="s">
        <v>586</v>
      </c>
      <c r="AO438" s="13">
        <v>3267473565</v>
      </c>
      <c r="AP438" s="13">
        <v>11226944074</v>
      </c>
      <c r="AQ438"/>
    </row>
    <row r="439" spans="1:43" x14ac:dyDescent="0.25">
      <c r="A439" s="4" t="str">
        <f t="shared" si="26"/>
        <v>0214.01.14.4</v>
      </c>
      <c r="B439" s="4" t="str">
        <f t="shared" si="27"/>
        <v>0214.01.14</v>
      </c>
      <c r="C439" s="5" t="s">
        <v>629</v>
      </c>
      <c r="D439" s="6" t="s">
        <v>130</v>
      </c>
      <c r="E439" s="6" t="s">
        <v>131</v>
      </c>
      <c r="F439" s="6" t="s">
        <v>7</v>
      </c>
      <c r="G439" s="6" t="s">
        <v>132</v>
      </c>
      <c r="H439" s="6" t="s">
        <v>41</v>
      </c>
      <c r="I439" s="6" t="s">
        <v>2123</v>
      </c>
      <c r="J439" s="6">
        <v>5087</v>
      </c>
      <c r="K439" s="6" t="s">
        <v>2148</v>
      </c>
      <c r="L439" s="6">
        <f t="shared" si="28"/>
        <v>4</v>
      </c>
      <c r="M439" s="7">
        <v>50000000</v>
      </c>
      <c r="N439" s="7">
        <v>85</v>
      </c>
      <c r="O439" s="8" t="s">
        <v>2149</v>
      </c>
      <c r="P439" s="6" t="s">
        <v>656</v>
      </c>
      <c r="Q439" s="6"/>
      <c r="R439" s="6"/>
      <c r="S439" s="6"/>
      <c r="T439" s="6" t="s">
        <v>634</v>
      </c>
      <c r="U439" s="6" t="s">
        <v>635</v>
      </c>
      <c r="V439" s="6" t="s">
        <v>2127</v>
      </c>
      <c r="W439" s="7">
        <v>1</v>
      </c>
      <c r="X439" s="6" t="s">
        <v>2150</v>
      </c>
      <c r="Y439" s="13">
        <v>68501097</v>
      </c>
      <c r="Z439" s="13">
        <v>3826119483</v>
      </c>
      <c r="AA439"/>
      <c r="AB439"/>
      <c r="AC439"/>
      <c r="AE439" s="4" t="s">
        <v>586</v>
      </c>
      <c r="AF439" s="4" t="str">
        <f t="shared" si="25"/>
        <v>5201.01.13</v>
      </c>
      <c r="AG439" s="4" t="s">
        <v>587</v>
      </c>
      <c r="AH439" s="4" t="s">
        <v>586</v>
      </c>
      <c r="AI439" s="4" t="s">
        <v>7</v>
      </c>
      <c r="AJ439" s="4" t="s">
        <v>586</v>
      </c>
      <c r="AK439" s="4" t="s">
        <v>40</v>
      </c>
      <c r="AL439" s="4" t="s">
        <v>4712</v>
      </c>
      <c r="AM439" s="4" t="s">
        <v>296</v>
      </c>
      <c r="AN439" s="4" t="s">
        <v>586</v>
      </c>
      <c r="AO439" s="13">
        <v>2118682636</v>
      </c>
      <c r="AP439" s="13">
        <v>11226944074</v>
      </c>
      <c r="AQ439"/>
    </row>
    <row r="440" spans="1:43" x14ac:dyDescent="0.25">
      <c r="A440" s="4" t="str">
        <f t="shared" si="26"/>
        <v>0215.01.11.1</v>
      </c>
      <c r="B440" s="4" t="str">
        <f t="shared" si="27"/>
        <v>0215.01.11</v>
      </c>
      <c r="C440" s="5" t="s">
        <v>629</v>
      </c>
      <c r="D440" s="6" t="s">
        <v>133</v>
      </c>
      <c r="E440" s="6" t="s">
        <v>134</v>
      </c>
      <c r="F440" s="6" t="s">
        <v>7</v>
      </c>
      <c r="G440" s="6" t="s">
        <v>135</v>
      </c>
      <c r="H440" s="6" t="s">
        <v>10</v>
      </c>
      <c r="I440" s="6" t="s">
        <v>2185</v>
      </c>
      <c r="J440" s="6">
        <v>3340</v>
      </c>
      <c r="K440" s="6" t="s">
        <v>2186</v>
      </c>
      <c r="L440" s="6">
        <f t="shared" si="28"/>
        <v>1</v>
      </c>
      <c r="M440" s="7">
        <v>4431384</v>
      </c>
      <c r="N440" s="7">
        <v>40</v>
      </c>
      <c r="O440" s="8" t="s">
        <v>2187</v>
      </c>
      <c r="P440" s="6" t="s">
        <v>2188</v>
      </c>
      <c r="Q440" s="6"/>
      <c r="R440" s="6"/>
      <c r="S440" s="6"/>
      <c r="T440" s="6" t="s">
        <v>634</v>
      </c>
      <c r="U440" s="6" t="s">
        <v>635</v>
      </c>
      <c r="V440" s="6" t="s">
        <v>2189</v>
      </c>
      <c r="W440" s="7">
        <v>2</v>
      </c>
      <c r="X440" s="6" t="s">
        <v>2190</v>
      </c>
      <c r="Y440" s="13">
        <v>45358072</v>
      </c>
      <c r="Z440" s="13">
        <v>573802427</v>
      </c>
      <c r="AA440"/>
      <c r="AB440"/>
      <c r="AC440"/>
      <c r="AE440" s="4" t="s">
        <v>4714</v>
      </c>
      <c r="AF440" s="4" t="str">
        <f t="shared" si="25"/>
        <v>5201.01.14</v>
      </c>
      <c r="AG440" s="4" t="s">
        <v>587</v>
      </c>
      <c r="AH440" s="4" t="s">
        <v>586</v>
      </c>
      <c r="AI440" s="4" t="s">
        <v>7</v>
      </c>
      <c r="AJ440" s="4" t="s">
        <v>586</v>
      </c>
      <c r="AK440" s="4" t="s">
        <v>41</v>
      </c>
      <c r="AL440" s="4" t="s">
        <v>4713</v>
      </c>
      <c r="AM440" s="4" t="s">
        <v>298</v>
      </c>
      <c r="AN440" s="4" t="s">
        <v>4714</v>
      </c>
      <c r="AO440" s="13">
        <v>884439254</v>
      </c>
      <c r="AP440" s="13">
        <v>884439254</v>
      </c>
      <c r="AQ440"/>
    </row>
    <row r="441" spans="1:43" x14ac:dyDescent="0.25">
      <c r="A441" s="4" t="str">
        <f t="shared" si="26"/>
        <v>0215.01.11.2</v>
      </c>
      <c r="B441" s="4" t="str">
        <f t="shared" si="27"/>
        <v>0215.01.11</v>
      </c>
      <c r="C441" s="9" t="s">
        <v>629</v>
      </c>
      <c r="D441" s="10" t="s">
        <v>133</v>
      </c>
      <c r="E441" s="10" t="s">
        <v>134</v>
      </c>
      <c r="F441" s="10" t="s">
        <v>7</v>
      </c>
      <c r="G441" s="10" t="s">
        <v>135</v>
      </c>
      <c r="H441" s="10" t="s">
        <v>10</v>
      </c>
      <c r="I441" s="10" t="s">
        <v>2185</v>
      </c>
      <c r="J441" s="10">
        <v>3341</v>
      </c>
      <c r="K441" s="10" t="s">
        <v>2191</v>
      </c>
      <c r="L441" s="6">
        <f t="shared" si="28"/>
        <v>2</v>
      </c>
      <c r="M441" s="11">
        <v>3500000</v>
      </c>
      <c r="N441" s="11">
        <v>52</v>
      </c>
      <c r="O441" s="12" t="s">
        <v>2192</v>
      </c>
      <c r="P441" s="10" t="s">
        <v>2193</v>
      </c>
      <c r="Q441" s="10"/>
      <c r="R441" s="10"/>
      <c r="S441" s="10"/>
      <c r="T441" s="10" t="s">
        <v>634</v>
      </c>
      <c r="U441" s="10" t="s">
        <v>635</v>
      </c>
      <c r="V441" s="10" t="s">
        <v>2189</v>
      </c>
      <c r="W441" s="11">
        <v>2</v>
      </c>
      <c r="X441" s="10" t="s">
        <v>2194</v>
      </c>
      <c r="Y441" s="13">
        <v>45358072</v>
      </c>
      <c r="Z441" s="13">
        <v>573802427</v>
      </c>
      <c r="AA441"/>
      <c r="AB441"/>
      <c r="AC441"/>
      <c r="AE441" s="4" t="s">
        <v>586</v>
      </c>
      <c r="AF441" s="4" t="str">
        <f t="shared" si="25"/>
        <v>5201.01.15</v>
      </c>
      <c r="AG441" s="4" t="s">
        <v>587</v>
      </c>
      <c r="AH441" s="4" t="s">
        <v>586</v>
      </c>
      <c r="AI441" s="4" t="s">
        <v>7</v>
      </c>
      <c r="AJ441" s="4" t="s">
        <v>586</v>
      </c>
      <c r="AK441" s="4" t="s">
        <v>31</v>
      </c>
      <c r="AL441" s="4" t="s">
        <v>4715</v>
      </c>
      <c r="AM441" s="4" t="s">
        <v>296</v>
      </c>
      <c r="AN441" s="4" t="s">
        <v>586</v>
      </c>
      <c r="AO441" s="13">
        <v>21263992</v>
      </c>
      <c r="AP441" s="13">
        <v>11226944074</v>
      </c>
      <c r="AQ441"/>
    </row>
    <row r="442" spans="1:43" x14ac:dyDescent="0.25">
      <c r="A442" s="4" t="str">
        <f t="shared" si="26"/>
        <v>0215.01.12.1</v>
      </c>
      <c r="B442" s="4" t="str">
        <f t="shared" si="27"/>
        <v>0215.01.12</v>
      </c>
      <c r="C442" s="5" t="s">
        <v>629</v>
      </c>
      <c r="D442" s="6" t="s">
        <v>133</v>
      </c>
      <c r="E442" s="6" t="s">
        <v>134</v>
      </c>
      <c r="F442" s="6" t="s">
        <v>7</v>
      </c>
      <c r="G442" s="6" t="s">
        <v>135</v>
      </c>
      <c r="H442" s="6" t="s">
        <v>32</v>
      </c>
      <c r="I442" s="6" t="s">
        <v>2179</v>
      </c>
      <c r="J442" s="6">
        <v>3342</v>
      </c>
      <c r="K442" s="6" t="s">
        <v>2195</v>
      </c>
      <c r="L442" s="6">
        <f t="shared" si="28"/>
        <v>1</v>
      </c>
      <c r="M442" s="7">
        <v>3876000</v>
      </c>
      <c r="N442" s="7">
        <v>30</v>
      </c>
      <c r="O442" s="8" t="s">
        <v>2196</v>
      </c>
      <c r="P442" s="6" t="s">
        <v>2197</v>
      </c>
      <c r="Q442" s="6"/>
      <c r="R442" s="6"/>
      <c r="S442" s="6"/>
      <c r="T442" s="6" t="s">
        <v>634</v>
      </c>
      <c r="U442" s="6" t="s">
        <v>635</v>
      </c>
      <c r="V442" s="6" t="s">
        <v>2183</v>
      </c>
      <c r="W442" s="7">
        <v>2</v>
      </c>
      <c r="X442" s="6" t="s">
        <v>2198</v>
      </c>
      <c r="Y442" s="13">
        <v>16033989</v>
      </c>
      <c r="Z442" s="13">
        <v>573802427</v>
      </c>
      <c r="AA442"/>
      <c r="AB442"/>
      <c r="AC442"/>
      <c r="AE442" s="4" t="s">
        <v>586</v>
      </c>
      <c r="AF442" s="4" t="str">
        <f t="shared" si="25"/>
        <v>5201.01.98</v>
      </c>
      <c r="AG442" s="4" t="s">
        <v>587</v>
      </c>
      <c r="AH442" s="4" t="s">
        <v>586</v>
      </c>
      <c r="AI442" s="4" t="s">
        <v>7</v>
      </c>
      <c r="AJ442" s="4" t="s">
        <v>586</v>
      </c>
      <c r="AK442" s="4" t="s">
        <v>27</v>
      </c>
      <c r="AL442" s="4" t="s">
        <v>542</v>
      </c>
      <c r="AM442" s="4" t="s">
        <v>296</v>
      </c>
      <c r="AN442" s="4" t="s">
        <v>586</v>
      </c>
      <c r="AO442" s="13">
        <v>16286138930</v>
      </c>
      <c r="AP442" s="13">
        <v>11226944074</v>
      </c>
      <c r="AQ442"/>
    </row>
    <row r="443" spans="1:43" x14ac:dyDescent="0.25">
      <c r="A443" s="4" t="str">
        <f t="shared" si="26"/>
        <v>0215.01.12.2</v>
      </c>
      <c r="B443" s="4" t="str">
        <f t="shared" si="27"/>
        <v>0215.01.12</v>
      </c>
      <c r="C443" s="9" t="s">
        <v>629</v>
      </c>
      <c r="D443" s="10" t="s">
        <v>133</v>
      </c>
      <c r="E443" s="10" t="s">
        <v>134</v>
      </c>
      <c r="F443" s="10" t="s">
        <v>7</v>
      </c>
      <c r="G443" s="10" t="s">
        <v>135</v>
      </c>
      <c r="H443" s="10" t="s">
        <v>32</v>
      </c>
      <c r="I443" s="10" t="s">
        <v>2179</v>
      </c>
      <c r="J443" s="10">
        <v>3343</v>
      </c>
      <c r="K443" s="10" t="s">
        <v>2180</v>
      </c>
      <c r="L443" s="6">
        <f t="shared" si="28"/>
        <v>2</v>
      </c>
      <c r="M443" s="11">
        <v>8458425</v>
      </c>
      <c r="N443" s="11">
        <v>1643</v>
      </c>
      <c r="O443" s="12" t="s">
        <v>2181</v>
      </c>
      <c r="P443" s="10" t="s">
        <v>2182</v>
      </c>
      <c r="Q443" s="10"/>
      <c r="R443" s="10"/>
      <c r="S443" s="10"/>
      <c r="T443" s="10" t="s">
        <v>634</v>
      </c>
      <c r="U443" s="10" t="s">
        <v>635</v>
      </c>
      <c r="V443" s="10" t="s">
        <v>2183</v>
      </c>
      <c r="W443" s="11">
        <v>2</v>
      </c>
      <c r="X443" s="10" t="s">
        <v>2184</v>
      </c>
      <c r="Y443" s="13">
        <v>16033989</v>
      </c>
      <c r="Z443" s="13">
        <v>573802427</v>
      </c>
      <c r="AA443"/>
      <c r="AB443"/>
      <c r="AC443"/>
      <c r="AE443" s="4" t="s">
        <v>586</v>
      </c>
      <c r="AF443" s="4" t="str">
        <f t="shared" si="25"/>
        <v>5201.01.99</v>
      </c>
      <c r="AG443" s="4" t="s">
        <v>587</v>
      </c>
      <c r="AH443" s="4" t="s">
        <v>586</v>
      </c>
      <c r="AI443" s="4" t="s">
        <v>7</v>
      </c>
      <c r="AJ443" s="4" t="s">
        <v>586</v>
      </c>
      <c r="AK443" s="4" t="s">
        <v>104</v>
      </c>
      <c r="AL443" s="4" t="s">
        <v>4555</v>
      </c>
      <c r="AM443" s="4" t="s">
        <v>296</v>
      </c>
      <c r="AN443" s="4" t="s">
        <v>586</v>
      </c>
      <c r="AO443" s="13">
        <v>18989116561</v>
      </c>
      <c r="AP443" s="13">
        <v>11226944074</v>
      </c>
      <c r="AQ443"/>
    </row>
    <row r="444" spans="1:43" x14ac:dyDescent="0.25">
      <c r="A444" s="4" t="str">
        <f t="shared" si="26"/>
        <v>0215.01.12.3</v>
      </c>
      <c r="B444" s="4" t="str">
        <f t="shared" si="27"/>
        <v>0215.01.12</v>
      </c>
      <c r="C444" s="9" t="s">
        <v>629</v>
      </c>
      <c r="D444" s="10" t="s">
        <v>133</v>
      </c>
      <c r="E444" s="10" t="s">
        <v>134</v>
      </c>
      <c r="F444" s="10" t="s">
        <v>7</v>
      </c>
      <c r="G444" s="10" t="s">
        <v>135</v>
      </c>
      <c r="H444" s="10" t="s">
        <v>32</v>
      </c>
      <c r="I444" s="10" t="s">
        <v>2179</v>
      </c>
      <c r="J444" s="10">
        <v>3344</v>
      </c>
      <c r="K444" s="10" t="s">
        <v>2199</v>
      </c>
      <c r="L444" s="6">
        <f t="shared" si="28"/>
        <v>3</v>
      </c>
      <c r="M444" s="11">
        <v>0</v>
      </c>
      <c r="N444" s="11">
        <v>615</v>
      </c>
      <c r="O444" s="12" t="s">
        <v>2181</v>
      </c>
      <c r="P444" s="10" t="s">
        <v>2200</v>
      </c>
      <c r="Q444" s="10"/>
      <c r="R444" s="10"/>
      <c r="S444" s="10"/>
      <c r="T444" s="10" t="s">
        <v>634</v>
      </c>
      <c r="U444" s="10" t="s">
        <v>635</v>
      </c>
      <c r="V444" s="10" t="s">
        <v>2183</v>
      </c>
      <c r="W444" s="11">
        <v>2</v>
      </c>
      <c r="X444" s="10" t="s">
        <v>2184</v>
      </c>
      <c r="Y444" s="13">
        <v>16033989</v>
      </c>
      <c r="Z444" s="13">
        <v>573802427</v>
      </c>
      <c r="AA444"/>
      <c r="AB444"/>
      <c r="AC444"/>
      <c r="AE444" s="4" t="s">
        <v>588</v>
      </c>
      <c r="AF444" s="4" t="str">
        <f t="shared" si="25"/>
        <v>5202.01.01</v>
      </c>
      <c r="AG444" s="4" t="s">
        <v>589</v>
      </c>
      <c r="AH444" s="4" t="s">
        <v>588</v>
      </c>
      <c r="AI444" s="4" t="s">
        <v>7</v>
      </c>
      <c r="AJ444" s="4" t="s">
        <v>588</v>
      </c>
      <c r="AK444" s="4" t="s">
        <v>7</v>
      </c>
      <c r="AL444" s="4" t="s">
        <v>595</v>
      </c>
      <c r="AM444" s="4" t="s">
        <v>296</v>
      </c>
      <c r="AN444" s="4" t="s">
        <v>588</v>
      </c>
      <c r="AO444" s="13">
        <v>49421513131</v>
      </c>
      <c r="AP444" s="13">
        <v>413270446</v>
      </c>
      <c r="AQ444"/>
    </row>
    <row r="445" spans="1:43" x14ac:dyDescent="0.25">
      <c r="A445" s="4" t="str">
        <f t="shared" si="26"/>
        <v>0215.01.12.4</v>
      </c>
      <c r="B445" s="4" t="str">
        <f t="shared" si="27"/>
        <v>0215.01.12</v>
      </c>
      <c r="C445" s="5" t="s">
        <v>629</v>
      </c>
      <c r="D445" s="6" t="s">
        <v>133</v>
      </c>
      <c r="E445" s="6" t="s">
        <v>134</v>
      </c>
      <c r="F445" s="6" t="s">
        <v>7</v>
      </c>
      <c r="G445" s="6" t="s">
        <v>135</v>
      </c>
      <c r="H445" s="6" t="s">
        <v>32</v>
      </c>
      <c r="I445" s="6" t="s">
        <v>2179</v>
      </c>
      <c r="J445" s="6">
        <v>3345</v>
      </c>
      <c r="K445" s="6" t="s">
        <v>2201</v>
      </c>
      <c r="L445" s="6">
        <f t="shared" si="28"/>
        <v>4</v>
      </c>
      <c r="M445" s="7">
        <v>3513930</v>
      </c>
      <c r="N445" s="7">
        <v>2000</v>
      </c>
      <c r="O445" s="8" t="s">
        <v>2202</v>
      </c>
      <c r="P445" s="6" t="s">
        <v>2203</v>
      </c>
      <c r="Q445" s="6"/>
      <c r="R445" s="6"/>
      <c r="S445" s="6"/>
      <c r="T445" s="6" t="s">
        <v>634</v>
      </c>
      <c r="U445" s="6" t="s">
        <v>635</v>
      </c>
      <c r="V445" s="6" t="s">
        <v>2183</v>
      </c>
      <c r="W445" s="7">
        <v>2</v>
      </c>
      <c r="X445" s="6" t="s">
        <v>2204</v>
      </c>
      <c r="Y445" s="13">
        <v>16033989</v>
      </c>
      <c r="Z445" s="13">
        <v>573802427</v>
      </c>
      <c r="AA445"/>
      <c r="AB445"/>
      <c r="AC445"/>
      <c r="AE445" s="4" t="s">
        <v>588</v>
      </c>
      <c r="AF445" s="4" t="str">
        <f t="shared" si="25"/>
        <v>5202.01.11</v>
      </c>
      <c r="AG445" s="4" t="s">
        <v>589</v>
      </c>
      <c r="AH445" s="4" t="s">
        <v>588</v>
      </c>
      <c r="AI445" s="4" t="s">
        <v>7</v>
      </c>
      <c r="AJ445" s="4" t="s">
        <v>588</v>
      </c>
      <c r="AK445" s="4" t="s">
        <v>10</v>
      </c>
      <c r="AL445" s="4" t="s">
        <v>4716</v>
      </c>
      <c r="AM445" s="4" t="s">
        <v>296</v>
      </c>
      <c r="AN445" s="4" t="s">
        <v>588</v>
      </c>
      <c r="AO445" s="13">
        <v>119404000</v>
      </c>
      <c r="AP445" s="13">
        <v>413270446</v>
      </c>
      <c r="AQ445"/>
    </row>
    <row r="446" spans="1:43" x14ac:dyDescent="0.25">
      <c r="A446" s="4" t="str">
        <f t="shared" si="26"/>
        <v>0215.01.13.1</v>
      </c>
      <c r="B446" s="4" t="str">
        <f t="shared" si="27"/>
        <v>0215.01.13</v>
      </c>
      <c r="C446" s="9" t="s">
        <v>629</v>
      </c>
      <c r="D446" s="10" t="s">
        <v>133</v>
      </c>
      <c r="E446" s="10" t="s">
        <v>134</v>
      </c>
      <c r="F446" s="10" t="s">
        <v>7</v>
      </c>
      <c r="G446" s="10" t="s">
        <v>135</v>
      </c>
      <c r="H446" s="10" t="s">
        <v>40</v>
      </c>
      <c r="I446" s="10" t="s">
        <v>2205</v>
      </c>
      <c r="J446" s="10">
        <v>3347</v>
      </c>
      <c r="K446" s="10" t="s">
        <v>2206</v>
      </c>
      <c r="L446" s="6">
        <f t="shared" si="28"/>
        <v>1</v>
      </c>
      <c r="M446" s="11">
        <v>5965840</v>
      </c>
      <c r="N446" s="11">
        <v>6500</v>
      </c>
      <c r="O446" s="12" t="s">
        <v>2207</v>
      </c>
      <c r="P446" s="10" t="s">
        <v>2208</v>
      </c>
      <c r="Q446" s="10"/>
      <c r="R446" s="10"/>
      <c r="S446" s="10"/>
      <c r="T446" s="10" t="s">
        <v>634</v>
      </c>
      <c r="U446" s="10" t="s">
        <v>635</v>
      </c>
      <c r="V446" s="10" t="s">
        <v>2209</v>
      </c>
      <c r="W446" s="11">
        <v>2</v>
      </c>
      <c r="X446" s="10" t="s">
        <v>2210</v>
      </c>
      <c r="Y446" s="13">
        <v>42166007</v>
      </c>
      <c r="Z446" s="13">
        <v>573802427</v>
      </c>
      <c r="AA446"/>
      <c r="AB446"/>
      <c r="AC446"/>
      <c r="AE446" s="4" t="s">
        <v>588</v>
      </c>
      <c r="AF446" s="4" t="str">
        <f t="shared" si="25"/>
        <v>5202.01.12</v>
      </c>
      <c r="AG446" s="4" t="s">
        <v>589</v>
      </c>
      <c r="AH446" s="4" t="s">
        <v>588</v>
      </c>
      <c r="AI446" s="4" t="s">
        <v>7</v>
      </c>
      <c r="AJ446" s="4" t="s">
        <v>588</v>
      </c>
      <c r="AK446" s="4" t="s">
        <v>32</v>
      </c>
      <c r="AL446" s="4" t="s">
        <v>4315</v>
      </c>
      <c r="AM446" s="4" t="s">
        <v>296</v>
      </c>
      <c r="AN446" s="4" t="s">
        <v>588</v>
      </c>
      <c r="AO446" s="13">
        <v>15145000</v>
      </c>
      <c r="AP446" s="13">
        <v>413270446</v>
      </c>
      <c r="AQ446"/>
    </row>
    <row r="447" spans="1:43" x14ac:dyDescent="0.25">
      <c r="A447" s="4" t="str">
        <f t="shared" si="26"/>
        <v>0215.01.13.2</v>
      </c>
      <c r="B447" s="4" t="str">
        <f t="shared" si="27"/>
        <v>0215.01.13</v>
      </c>
      <c r="C447" s="5" t="s">
        <v>629</v>
      </c>
      <c r="D447" s="6" t="s">
        <v>133</v>
      </c>
      <c r="E447" s="6" t="s">
        <v>134</v>
      </c>
      <c r="F447" s="6" t="s">
        <v>7</v>
      </c>
      <c r="G447" s="6" t="s">
        <v>135</v>
      </c>
      <c r="H447" s="6" t="s">
        <v>40</v>
      </c>
      <c r="I447" s="6" t="s">
        <v>2205</v>
      </c>
      <c r="J447" s="6">
        <v>3348</v>
      </c>
      <c r="K447" s="6" t="s">
        <v>2211</v>
      </c>
      <c r="L447" s="6">
        <f t="shared" si="28"/>
        <v>2</v>
      </c>
      <c r="M447" s="7">
        <v>14950000</v>
      </c>
      <c r="N447" s="7">
        <v>7300</v>
      </c>
      <c r="O447" s="8" t="s">
        <v>971</v>
      </c>
      <c r="P447" s="6" t="s">
        <v>2212</v>
      </c>
      <c r="Q447" s="6"/>
      <c r="R447" s="6"/>
      <c r="S447" s="6"/>
      <c r="T447" s="6" t="s">
        <v>634</v>
      </c>
      <c r="U447" s="6" t="s">
        <v>635</v>
      </c>
      <c r="V447" s="6" t="s">
        <v>2209</v>
      </c>
      <c r="W447" s="7">
        <v>2</v>
      </c>
      <c r="X447" s="6" t="s">
        <v>2213</v>
      </c>
      <c r="Y447" s="13">
        <v>42166007</v>
      </c>
      <c r="Z447" s="13">
        <v>573802427</v>
      </c>
      <c r="AA447"/>
      <c r="AB447"/>
      <c r="AC447"/>
      <c r="AE447" s="4" t="s">
        <v>588</v>
      </c>
      <c r="AF447" s="4" t="str">
        <f t="shared" si="25"/>
        <v>5202.01.98</v>
      </c>
      <c r="AG447" s="4" t="s">
        <v>589</v>
      </c>
      <c r="AH447" s="4" t="s">
        <v>588</v>
      </c>
      <c r="AI447" s="4" t="s">
        <v>7</v>
      </c>
      <c r="AJ447" s="4" t="s">
        <v>588</v>
      </c>
      <c r="AK447" s="4" t="s">
        <v>27</v>
      </c>
      <c r="AL447" s="4" t="s">
        <v>542</v>
      </c>
      <c r="AM447" s="4" t="s">
        <v>296</v>
      </c>
      <c r="AN447" s="4" t="s">
        <v>588</v>
      </c>
      <c r="AO447" s="13">
        <v>16286138930</v>
      </c>
      <c r="AP447" s="13">
        <v>413270446</v>
      </c>
      <c r="AQ447"/>
    </row>
    <row r="448" spans="1:43" x14ac:dyDescent="0.25">
      <c r="A448" s="4" t="str">
        <f t="shared" si="26"/>
        <v>0215.01.13.3</v>
      </c>
      <c r="B448" s="4" t="str">
        <f t="shared" si="27"/>
        <v>0215.01.13</v>
      </c>
      <c r="C448" s="9" t="s">
        <v>629</v>
      </c>
      <c r="D448" s="10" t="s">
        <v>133</v>
      </c>
      <c r="E448" s="10" t="s">
        <v>134</v>
      </c>
      <c r="F448" s="10" t="s">
        <v>7</v>
      </c>
      <c r="G448" s="10" t="s">
        <v>135</v>
      </c>
      <c r="H448" s="10" t="s">
        <v>40</v>
      </c>
      <c r="I448" s="10" t="s">
        <v>2205</v>
      </c>
      <c r="J448" s="10">
        <v>3349</v>
      </c>
      <c r="K448" s="10" t="s">
        <v>2214</v>
      </c>
      <c r="L448" s="6">
        <f t="shared" si="28"/>
        <v>3</v>
      </c>
      <c r="M448" s="11">
        <v>10000000</v>
      </c>
      <c r="N448" s="11">
        <v>5</v>
      </c>
      <c r="O448" s="12" t="s">
        <v>2215</v>
      </c>
      <c r="P448" s="10" t="s">
        <v>2216</v>
      </c>
      <c r="Q448" s="10"/>
      <c r="R448" s="10"/>
      <c r="S448" s="10"/>
      <c r="T448" s="10" t="s">
        <v>634</v>
      </c>
      <c r="U448" s="10" t="s">
        <v>635</v>
      </c>
      <c r="V448" s="10" t="s">
        <v>2209</v>
      </c>
      <c r="W448" s="11">
        <v>2</v>
      </c>
      <c r="X448" s="10" t="s">
        <v>2217</v>
      </c>
      <c r="Y448" s="13">
        <v>42166007</v>
      </c>
      <c r="Z448" s="13">
        <v>573802427</v>
      </c>
      <c r="AA448"/>
      <c r="AB448"/>
      <c r="AC448"/>
      <c r="AE448" s="4" t="s">
        <v>4717</v>
      </c>
      <c r="AF448" s="4" t="str">
        <f t="shared" si="25"/>
        <v>5205.01.11</v>
      </c>
      <c r="AG448" s="4" t="s">
        <v>286</v>
      </c>
      <c r="AH448" s="4" t="s">
        <v>4717</v>
      </c>
      <c r="AI448" s="4" t="s">
        <v>7</v>
      </c>
      <c r="AJ448" s="4" t="s">
        <v>4717</v>
      </c>
      <c r="AK448" s="4" t="s">
        <v>10</v>
      </c>
      <c r="AL448" s="4" t="s">
        <v>4718</v>
      </c>
      <c r="AM448" s="4" t="s">
        <v>296</v>
      </c>
      <c r="AN448" s="4" t="s">
        <v>4717</v>
      </c>
      <c r="AO448" s="13">
        <v>298659186</v>
      </c>
      <c r="AP448" s="13">
        <v>303527747</v>
      </c>
      <c r="AQ448"/>
    </row>
    <row r="449" spans="1:43" x14ac:dyDescent="0.25">
      <c r="A449" s="4" t="str">
        <f t="shared" si="26"/>
        <v>0215.01.15.1</v>
      </c>
      <c r="B449" s="4" t="str">
        <f t="shared" si="27"/>
        <v>0215.01.15</v>
      </c>
      <c r="C449" s="5" t="s">
        <v>629</v>
      </c>
      <c r="D449" s="6" t="s">
        <v>133</v>
      </c>
      <c r="E449" s="6" t="s">
        <v>134</v>
      </c>
      <c r="F449" s="6" t="s">
        <v>7</v>
      </c>
      <c r="G449" s="6" t="s">
        <v>135</v>
      </c>
      <c r="H449" s="6" t="s">
        <v>31</v>
      </c>
      <c r="I449" s="6" t="s">
        <v>2218</v>
      </c>
      <c r="J449" s="6">
        <v>3350</v>
      </c>
      <c r="K449" s="6" t="s">
        <v>2219</v>
      </c>
      <c r="L449" s="6">
        <f t="shared" si="28"/>
        <v>1</v>
      </c>
      <c r="M449" s="7">
        <v>0</v>
      </c>
      <c r="N449" s="7">
        <v>440</v>
      </c>
      <c r="O449" s="8" t="s">
        <v>2220</v>
      </c>
      <c r="P449" s="6" t="s">
        <v>2221</v>
      </c>
      <c r="Q449" s="6"/>
      <c r="R449" s="6"/>
      <c r="S449" s="6"/>
      <c r="T449" s="6" t="s">
        <v>634</v>
      </c>
      <c r="U449" s="6" t="s">
        <v>635</v>
      </c>
      <c r="V449" s="6" t="s">
        <v>2222</v>
      </c>
      <c r="W449" s="7">
        <v>2</v>
      </c>
      <c r="X449" s="6" t="s">
        <v>2223</v>
      </c>
      <c r="Y449" s="13">
        <v>12951378</v>
      </c>
      <c r="Z449" s="13">
        <v>573802427</v>
      </c>
      <c r="AA449"/>
      <c r="AB449"/>
      <c r="AC449"/>
      <c r="AE449" s="4" t="s">
        <v>4717</v>
      </c>
      <c r="AF449" s="4" t="str">
        <f t="shared" si="25"/>
        <v>5205.01.98</v>
      </c>
      <c r="AG449" s="4" t="s">
        <v>286</v>
      </c>
      <c r="AH449" s="4" t="s">
        <v>4717</v>
      </c>
      <c r="AI449" s="4" t="s">
        <v>7</v>
      </c>
      <c r="AJ449" s="4" t="s">
        <v>4717</v>
      </c>
      <c r="AK449" s="4" t="s">
        <v>27</v>
      </c>
      <c r="AL449" s="4" t="s">
        <v>542</v>
      </c>
      <c r="AM449" s="4" t="s">
        <v>296</v>
      </c>
      <c r="AN449" s="4" t="s">
        <v>4717</v>
      </c>
      <c r="AO449" s="13">
        <v>16286138930</v>
      </c>
      <c r="AP449" s="13">
        <v>303527747</v>
      </c>
      <c r="AQ449"/>
    </row>
    <row r="450" spans="1:43" x14ac:dyDescent="0.25">
      <c r="A450" s="4" t="str">
        <f t="shared" si="26"/>
        <v>0217.01.11.1</v>
      </c>
      <c r="B450" s="4" t="str">
        <f t="shared" si="27"/>
        <v>0217.01.11</v>
      </c>
      <c r="C450" s="9" t="s">
        <v>629</v>
      </c>
      <c r="D450" s="10" t="s">
        <v>138</v>
      </c>
      <c r="E450" s="10" t="s">
        <v>139</v>
      </c>
      <c r="F450" s="10" t="s">
        <v>7</v>
      </c>
      <c r="G450" s="10" t="s">
        <v>140</v>
      </c>
      <c r="H450" s="10" t="s">
        <v>10</v>
      </c>
      <c r="I450" s="10" t="s">
        <v>2224</v>
      </c>
      <c r="J450" s="10">
        <v>25</v>
      </c>
      <c r="K450" s="10" t="s">
        <v>2233</v>
      </c>
      <c r="L450" s="6">
        <f t="shared" si="28"/>
        <v>1</v>
      </c>
      <c r="M450" s="11">
        <v>9374720.6999999993</v>
      </c>
      <c r="N450" s="11">
        <v>30</v>
      </c>
      <c r="O450" s="12" t="s">
        <v>2234</v>
      </c>
      <c r="P450" s="10" t="s">
        <v>2227</v>
      </c>
      <c r="Q450" s="10"/>
      <c r="R450" s="10"/>
      <c r="S450" s="10"/>
      <c r="T450" s="10" t="s">
        <v>634</v>
      </c>
      <c r="U450" s="10" t="s">
        <v>635</v>
      </c>
      <c r="V450" s="10" t="s">
        <v>2228</v>
      </c>
      <c r="W450" s="11">
        <v>2</v>
      </c>
      <c r="X450" s="10" t="s">
        <v>2235</v>
      </c>
      <c r="Y450" s="13">
        <v>451273818</v>
      </c>
      <c r="Z450" s="13">
        <v>474164701</v>
      </c>
      <c r="AA450"/>
      <c r="AB450"/>
      <c r="AC450"/>
      <c r="AE450" s="4" t="s">
        <v>590</v>
      </c>
      <c r="AF450" s="4" t="str">
        <f t="shared" si="25"/>
        <v>5206.01.11</v>
      </c>
      <c r="AG450" s="4" t="s">
        <v>289</v>
      </c>
      <c r="AH450" s="4" t="s">
        <v>590</v>
      </c>
      <c r="AI450" s="4" t="s">
        <v>7</v>
      </c>
      <c r="AJ450" s="4" t="s">
        <v>590</v>
      </c>
      <c r="AK450" s="4" t="s">
        <v>10</v>
      </c>
      <c r="AL450" s="4" t="s">
        <v>4719</v>
      </c>
      <c r="AM450" s="4" t="s">
        <v>296</v>
      </c>
      <c r="AN450" s="4" t="s">
        <v>590</v>
      </c>
      <c r="AO450" s="13">
        <v>480670350</v>
      </c>
      <c r="AP450" s="13">
        <v>488222850</v>
      </c>
      <c r="AQ450"/>
    </row>
    <row r="451" spans="1:43" x14ac:dyDescent="0.25">
      <c r="A451" s="4" t="str">
        <f t="shared" si="26"/>
        <v>0217.01.11.2</v>
      </c>
      <c r="B451" s="4" t="str">
        <f t="shared" si="27"/>
        <v>0217.01.11</v>
      </c>
      <c r="C451" s="5" t="s">
        <v>629</v>
      </c>
      <c r="D451" s="6" t="s">
        <v>138</v>
      </c>
      <c r="E451" s="6" t="s">
        <v>139</v>
      </c>
      <c r="F451" s="6" t="s">
        <v>7</v>
      </c>
      <c r="G451" s="6" t="s">
        <v>140</v>
      </c>
      <c r="H451" s="6" t="s">
        <v>10</v>
      </c>
      <c r="I451" s="6" t="s">
        <v>2224</v>
      </c>
      <c r="J451" s="6">
        <v>26</v>
      </c>
      <c r="K451" s="6" t="s">
        <v>2236</v>
      </c>
      <c r="L451" s="6">
        <f t="shared" si="28"/>
        <v>2</v>
      </c>
      <c r="M451" s="7">
        <v>40380000</v>
      </c>
      <c r="N451" s="7">
        <v>2500</v>
      </c>
      <c r="O451" s="8" t="s">
        <v>2237</v>
      </c>
      <c r="P451" s="6" t="s">
        <v>2238</v>
      </c>
      <c r="Q451" s="6"/>
      <c r="R451" s="6"/>
      <c r="S451" s="6"/>
      <c r="T451" s="6" t="s">
        <v>634</v>
      </c>
      <c r="U451" s="6" t="s">
        <v>635</v>
      </c>
      <c r="V451" s="6" t="s">
        <v>2228</v>
      </c>
      <c r="W451" s="7">
        <v>2</v>
      </c>
      <c r="X451" s="6" t="s">
        <v>2239</v>
      </c>
      <c r="Y451" s="13">
        <v>451273818</v>
      </c>
      <c r="Z451" s="13">
        <v>474164701</v>
      </c>
      <c r="AA451"/>
      <c r="AB451"/>
      <c r="AC451"/>
      <c r="AE451" s="4" t="s">
        <v>590</v>
      </c>
      <c r="AF451" s="4" t="str">
        <f t="shared" ref="AF451:AF459" si="29">AG451&amp;"."&amp;AI451&amp;"."&amp;AK451</f>
        <v>5206.01.98</v>
      </c>
      <c r="AG451" s="4" t="s">
        <v>289</v>
      </c>
      <c r="AH451" s="4" t="s">
        <v>590</v>
      </c>
      <c r="AI451" s="4" t="s">
        <v>7</v>
      </c>
      <c r="AJ451" s="4" t="s">
        <v>590</v>
      </c>
      <c r="AK451" s="4" t="s">
        <v>27</v>
      </c>
      <c r="AL451" s="4" t="s">
        <v>4720</v>
      </c>
      <c r="AM451" s="4" t="s">
        <v>296</v>
      </c>
      <c r="AN451" s="4" t="s">
        <v>590</v>
      </c>
      <c r="AO451" s="13">
        <v>7552500</v>
      </c>
      <c r="AP451" s="13">
        <v>488222850</v>
      </c>
      <c r="AQ451"/>
    </row>
    <row r="452" spans="1:43" x14ac:dyDescent="0.25">
      <c r="A452" s="4" t="str">
        <f t="shared" ref="A452:A515" si="30">D452&amp;"."&amp;F452&amp;"."&amp;H452&amp;"."&amp;L452</f>
        <v>0217.01.11.3</v>
      </c>
      <c r="B452" s="4" t="str">
        <f t="shared" ref="B452:B515" si="31">D452&amp;"."&amp;F452&amp;"."&amp;H452</f>
        <v>0217.01.11</v>
      </c>
      <c r="C452" s="9" t="s">
        <v>629</v>
      </c>
      <c r="D452" s="10" t="s">
        <v>138</v>
      </c>
      <c r="E452" s="10" t="s">
        <v>139</v>
      </c>
      <c r="F452" s="10" t="s">
        <v>7</v>
      </c>
      <c r="G452" s="10" t="s">
        <v>140</v>
      </c>
      <c r="H452" s="10" t="s">
        <v>10</v>
      </c>
      <c r="I452" s="10" t="s">
        <v>2224</v>
      </c>
      <c r="J452" s="10">
        <v>29</v>
      </c>
      <c r="K452" s="10" t="s">
        <v>2240</v>
      </c>
      <c r="L452" s="6">
        <f t="shared" si="28"/>
        <v>3</v>
      </c>
      <c r="M452" s="11">
        <v>7000000</v>
      </c>
      <c r="N452" s="11">
        <v>10</v>
      </c>
      <c r="O452" s="12" t="s">
        <v>142</v>
      </c>
      <c r="P452" s="10" t="s">
        <v>2238</v>
      </c>
      <c r="Q452" s="10"/>
      <c r="R452" s="10"/>
      <c r="S452" s="10"/>
      <c r="T452" s="10" t="s">
        <v>634</v>
      </c>
      <c r="U452" s="10" t="s">
        <v>635</v>
      </c>
      <c r="V452" s="10" t="s">
        <v>2228</v>
      </c>
      <c r="W452" s="11">
        <v>2</v>
      </c>
      <c r="X452" s="10" t="s">
        <v>2241</v>
      </c>
      <c r="Y452" s="13">
        <v>451273818</v>
      </c>
      <c r="Z452" s="13">
        <v>474164701</v>
      </c>
      <c r="AA452"/>
      <c r="AB452"/>
      <c r="AC452"/>
      <c r="AE452" s="4" t="s">
        <v>591</v>
      </c>
      <c r="AF452" s="4" t="str">
        <f t="shared" si="29"/>
        <v>5207.01.01</v>
      </c>
      <c r="AG452" s="4" t="s">
        <v>292</v>
      </c>
      <c r="AH452" s="4" t="s">
        <v>592</v>
      </c>
      <c r="AI452" s="4" t="s">
        <v>7</v>
      </c>
      <c r="AJ452" s="4" t="s">
        <v>591</v>
      </c>
      <c r="AK452" s="4" t="s">
        <v>7</v>
      </c>
      <c r="AL452" s="4" t="s">
        <v>595</v>
      </c>
      <c r="AM452" s="4" t="s">
        <v>296</v>
      </c>
      <c r="AN452" s="4" t="s">
        <v>591</v>
      </c>
      <c r="AO452" s="13">
        <v>49421513131</v>
      </c>
      <c r="AP452" s="13">
        <v>9343038368</v>
      </c>
      <c r="AQ452"/>
    </row>
    <row r="453" spans="1:43" x14ac:dyDescent="0.25">
      <c r="A453" s="4" t="str">
        <f t="shared" si="30"/>
        <v>0217.01.11.4</v>
      </c>
      <c r="B453" s="4" t="str">
        <f t="shared" si="31"/>
        <v>0217.01.11</v>
      </c>
      <c r="C453" s="5" t="s">
        <v>629</v>
      </c>
      <c r="D453" s="6" t="s">
        <v>138</v>
      </c>
      <c r="E453" s="6" t="s">
        <v>139</v>
      </c>
      <c r="F453" s="6" t="s">
        <v>7</v>
      </c>
      <c r="G453" s="6" t="s">
        <v>140</v>
      </c>
      <c r="H453" s="6" t="s">
        <v>10</v>
      </c>
      <c r="I453" s="6" t="s">
        <v>2224</v>
      </c>
      <c r="J453" s="6">
        <v>1108</v>
      </c>
      <c r="K453" s="6" t="s">
        <v>2242</v>
      </c>
      <c r="L453" s="6">
        <f t="shared" ref="L453:L516" si="32">IF(I453=I452,L452+1,1)</f>
        <v>4</v>
      </c>
      <c r="M453" s="7">
        <v>80000000</v>
      </c>
      <c r="N453" s="7">
        <v>6000</v>
      </c>
      <c r="O453" s="8" t="s">
        <v>141</v>
      </c>
      <c r="P453" s="6" t="s">
        <v>2227</v>
      </c>
      <c r="Q453" s="6"/>
      <c r="R453" s="6"/>
      <c r="S453" s="6"/>
      <c r="T453" s="6" t="s">
        <v>634</v>
      </c>
      <c r="U453" s="6" t="s">
        <v>635</v>
      </c>
      <c r="V453" s="6" t="s">
        <v>2228</v>
      </c>
      <c r="W453" s="7">
        <v>2</v>
      </c>
      <c r="X453" s="6" t="s">
        <v>2243</v>
      </c>
      <c r="Y453" s="13">
        <v>451273818</v>
      </c>
      <c r="Z453" s="13">
        <v>474164701</v>
      </c>
      <c r="AA453"/>
      <c r="AB453"/>
      <c r="AC453"/>
      <c r="AE453" s="4" t="s">
        <v>594</v>
      </c>
      <c r="AF453" s="4" t="str">
        <f t="shared" si="29"/>
        <v>5207.01.11</v>
      </c>
      <c r="AG453" s="4" t="s">
        <v>292</v>
      </c>
      <c r="AH453" s="4" t="s">
        <v>592</v>
      </c>
      <c r="AI453" s="4" t="s">
        <v>7</v>
      </c>
      <c r="AJ453" s="4" t="s">
        <v>591</v>
      </c>
      <c r="AK453" s="4" t="s">
        <v>10</v>
      </c>
      <c r="AL453" s="4" t="s">
        <v>4721</v>
      </c>
      <c r="AM453" s="4" t="s">
        <v>346</v>
      </c>
      <c r="AN453" s="4" t="s">
        <v>594</v>
      </c>
      <c r="AO453" s="13">
        <v>230927447</v>
      </c>
      <c r="AP453" s="13">
        <v>230927447</v>
      </c>
      <c r="AQ453"/>
    </row>
    <row r="454" spans="1:43" x14ac:dyDescent="0.25">
      <c r="A454" s="4" t="str">
        <f t="shared" si="30"/>
        <v>0217.01.11.5</v>
      </c>
      <c r="B454" s="4" t="str">
        <f t="shared" si="31"/>
        <v>0217.01.11</v>
      </c>
      <c r="C454" s="9" t="s">
        <v>629</v>
      </c>
      <c r="D454" s="10" t="s">
        <v>138</v>
      </c>
      <c r="E454" s="10" t="s">
        <v>139</v>
      </c>
      <c r="F454" s="10" t="s">
        <v>7</v>
      </c>
      <c r="G454" s="10" t="s">
        <v>140</v>
      </c>
      <c r="H454" s="10" t="s">
        <v>10</v>
      </c>
      <c r="I454" s="10" t="s">
        <v>2224</v>
      </c>
      <c r="J454" s="10">
        <v>4930</v>
      </c>
      <c r="K454" s="10" t="s">
        <v>2225</v>
      </c>
      <c r="L454" s="6">
        <f t="shared" si="32"/>
        <v>5</v>
      </c>
      <c r="M454" s="11">
        <v>3000000</v>
      </c>
      <c r="N454" s="11">
        <v>600</v>
      </c>
      <c r="O454" s="12" t="s">
        <v>2226</v>
      </c>
      <c r="P454" s="10" t="s">
        <v>2227</v>
      </c>
      <c r="Q454" s="10"/>
      <c r="R454" s="10"/>
      <c r="S454" s="10"/>
      <c r="T454" s="10" t="s">
        <v>634</v>
      </c>
      <c r="U454" s="10" t="s">
        <v>635</v>
      </c>
      <c r="V454" s="10" t="s">
        <v>2228</v>
      </c>
      <c r="W454" s="11">
        <v>2</v>
      </c>
      <c r="X454" s="10" t="s">
        <v>2229</v>
      </c>
      <c r="Y454" s="13">
        <v>451273818</v>
      </c>
      <c r="Z454" s="13">
        <v>474164701</v>
      </c>
      <c r="AA454"/>
      <c r="AB454"/>
      <c r="AC454"/>
      <c r="AE454" s="4" t="s">
        <v>593</v>
      </c>
      <c r="AF454" s="4" t="str">
        <f t="shared" si="29"/>
        <v>5207.01.12</v>
      </c>
      <c r="AG454" s="4" t="s">
        <v>292</v>
      </c>
      <c r="AH454" s="4" t="s">
        <v>592</v>
      </c>
      <c r="AI454" s="4" t="s">
        <v>7</v>
      </c>
      <c r="AJ454" s="4" t="s">
        <v>591</v>
      </c>
      <c r="AK454" s="4" t="s">
        <v>32</v>
      </c>
      <c r="AL454" s="4" t="s">
        <v>4722</v>
      </c>
      <c r="AM454" s="4" t="s">
        <v>298</v>
      </c>
      <c r="AN454" s="4" t="s">
        <v>593</v>
      </c>
      <c r="AO454" s="13">
        <v>180217337</v>
      </c>
      <c r="AP454" s="13">
        <v>180217337</v>
      </c>
      <c r="AQ454"/>
    </row>
    <row r="455" spans="1:43" x14ac:dyDescent="0.25">
      <c r="A455" s="4" t="str">
        <f t="shared" si="30"/>
        <v>0217.01.11.6</v>
      </c>
      <c r="B455" s="4" t="str">
        <f t="shared" si="31"/>
        <v>0217.01.11</v>
      </c>
      <c r="C455" s="5" t="s">
        <v>629</v>
      </c>
      <c r="D455" s="6" t="s">
        <v>138</v>
      </c>
      <c r="E455" s="6" t="s">
        <v>139</v>
      </c>
      <c r="F455" s="6" t="s">
        <v>7</v>
      </c>
      <c r="G455" s="6" t="s">
        <v>140</v>
      </c>
      <c r="H455" s="6" t="s">
        <v>10</v>
      </c>
      <c r="I455" s="6" t="s">
        <v>2224</v>
      </c>
      <c r="J455" s="6">
        <v>4933</v>
      </c>
      <c r="K455" s="6" t="s">
        <v>2230</v>
      </c>
      <c r="L455" s="6">
        <f t="shared" si="32"/>
        <v>6</v>
      </c>
      <c r="M455" s="7">
        <v>10000000</v>
      </c>
      <c r="N455" s="7">
        <v>400</v>
      </c>
      <c r="O455" s="8" t="s">
        <v>2231</v>
      </c>
      <c r="P455" s="6" t="s">
        <v>2227</v>
      </c>
      <c r="Q455" s="6"/>
      <c r="R455" s="6"/>
      <c r="S455" s="6"/>
      <c r="T455" s="6" t="s">
        <v>634</v>
      </c>
      <c r="U455" s="6" t="s">
        <v>635</v>
      </c>
      <c r="V455" s="6" t="s">
        <v>2228</v>
      </c>
      <c r="W455" s="7">
        <v>2</v>
      </c>
      <c r="X455" s="6" t="s">
        <v>2232</v>
      </c>
      <c r="Y455" s="13">
        <v>451273818</v>
      </c>
      <c r="Z455" s="13">
        <v>474164701</v>
      </c>
      <c r="AA455"/>
      <c r="AB455"/>
      <c r="AC455"/>
      <c r="AE455" s="4" t="s">
        <v>591</v>
      </c>
      <c r="AF455" s="4" t="str">
        <f t="shared" si="29"/>
        <v>5207.01.98</v>
      </c>
      <c r="AG455" s="4" t="s">
        <v>292</v>
      </c>
      <c r="AH455" s="4" t="s">
        <v>592</v>
      </c>
      <c r="AI455" s="4" t="s">
        <v>7</v>
      </c>
      <c r="AJ455" s="4" t="s">
        <v>591</v>
      </c>
      <c r="AK455" s="4" t="s">
        <v>27</v>
      </c>
      <c r="AL455" s="4" t="s">
        <v>542</v>
      </c>
      <c r="AM455" s="4" t="s">
        <v>296</v>
      </c>
      <c r="AN455" s="4" t="s">
        <v>591</v>
      </c>
      <c r="AO455" s="13">
        <v>16286138930</v>
      </c>
      <c r="AP455" s="13">
        <v>9343038368</v>
      </c>
      <c r="AQ455"/>
    </row>
    <row r="456" spans="1:43" x14ac:dyDescent="0.25">
      <c r="A456" s="4" t="str">
        <f t="shared" si="30"/>
        <v>0218.01.11.1</v>
      </c>
      <c r="B456" s="4" t="str">
        <f t="shared" si="31"/>
        <v>0218.01.11</v>
      </c>
      <c r="C456" s="9" t="s">
        <v>629</v>
      </c>
      <c r="D456" s="10" t="s">
        <v>143</v>
      </c>
      <c r="E456" s="10" t="s">
        <v>144</v>
      </c>
      <c r="F456" s="10" t="s">
        <v>7</v>
      </c>
      <c r="G456" s="10" t="s">
        <v>145</v>
      </c>
      <c r="H456" s="10" t="s">
        <v>10</v>
      </c>
      <c r="I456" s="10" t="s">
        <v>2280</v>
      </c>
      <c r="J456" s="10">
        <v>3353</v>
      </c>
      <c r="K456" s="10" t="s">
        <v>2281</v>
      </c>
      <c r="L456" s="6">
        <f t="shared" si="32"/>
        <v>1</v>
      </c>
      <c r="M456" s="11">
        <v>75683831.090000004</v>
      </c>
      <c r="N456" s="11">
        <v>19</v>
      </c>
      <c r="O456" s="12" t="s">
        <v>2282</v>
      </c>
      <c r="P456" s="10" t="s">
        <v>1115</v>
      </c>
      <c r="Q456" s="10"/>
      <c r="R456" s="10"/>
      <c r="S456" s="10"/>
      <c r="T456" s="10" t="s">
        <v>634</v>
      </c>
      <c r="U456" s="10" t="s">
        <v>635</v>
      </c>
      <c r="V456" s="10" t="s">
        <v>2283</v>
      </c>
      <c r="W456" s="11">
        <v>4</v>
      </c>
      <c r="X456" s="10" t="s">
        <v>2284</v>
      </c>
      <c r="Y456" s="13">
        <v>332054081</v>
      </c>
      <c r="Z456" s="13">
        <v>7393936568</v>
      </c>
      <c r="AA456"/>
      <c r="AB456"/>
      <c r="AC456"/>
      <c r="AE456" s="4" t="s">
        <v>591</v>
      </c>
      <c r="AF456" s="4" t="str">
        <f t="shared" si="29"/>
        <v>5207.01.99</v>
      </c>
      <c r="AG456" s="4" t="s">
        <v>292</v>
      </c>
      <c r="AH456" s="4" t="s">
        <v>592</v>
      </c>
      <c r="AI456" s="4" t="s">
        <v>7</v>
      </c>
      <c r="AJ456" s="4" t="s">
        <v>591</v>
      </c>
      <c r="AK456" s="4" t="s">
        <v>104</v>
      </c>
      <c r="AL456" s="4" t="s">
        <v>4555</v>
      </c>
      <c r="AM456" s="4" t="s">
        <v>296</v>
      </c>
      <c r="AN456" s="4" t="s">
        <v>591</v>
      </c>
      <c r="AO456" s="13">
        <v>18989116561</v>
      </c>
      <c r="AP456" s="13">
        <v>9343038368</v>
      </c>
      <c r="AQ456"/>
    </row>
    <row r="457" spans="1:43" x14ac:dyDescent="0.25">
      <c r="A457" s="4" t="str">
        <f t="shared" si="30"/>
        <v>0218.01.11.2</v>
      </c>
      <c r="B457" s="4" t="str">
        <f t="shared" si="31"/>
        <v>0218.01.11</v>
      </c>
      <c r="C457" s="9" t="s">
        <v>629</v>
      </c>
      <c r="D457" s="10" t="s">
        <v>143</v>
      </c>
      <c r="E457" s="10" t="s">
        <v>144</v>
      </c>
      <c r="F457" s="10" t="s">
        <v>7</v>
      </c>
      <c r="G457" s="10" t="s">
        <v>145</v>
      </c>
      <c r="H457" s="10" t="s">
        <v>10</v>
      </c>
      <c r="I457" s="10" t="s">
        <v>2280</v>
      </c>
      <c r="J457" s="10">
        <v>3355</v>
      </c>
      <c r="K457" s="10" t="s">
        <v>2307</v>
      </c>
      <c r="L457" s="6">
        <f t="shared" si="32"/>
        <v>2</v>
      </c>
      <c r="M457" s="11">
        <v>14677543</v>
      </c>
      <c r="N457" s="11">
        <v>14</v>
      </c>
      <c r="O457" s="12" t="s">
        <v>2308</v>
      </c>
      <c r="P457" s="10" t="s">
        <v>1696</v>
      </c>
      <c r="Q457" s="10"/>
      <c r="R457" s="10"/>
      <c r="S457" s="10"/>
      <c r="T457" s="10" t="s">
        <v>634</v>
      </c>
      <c r="U457" s="10" t="s">
        <v>635</v>
      </c>
      <c r="V457" s="10" t="s">
        <v>2283</v>
      </c>
      <c r="W457" s="11">
        <v>4</v>
      </c>
      <c r="X457" s="10" t="s">
        <v>2309</v>
      </c>
      <c r="Y457" s="13">
        <v>332054081</v>
      </c>
      <c r="Z457" s="13">
        <v>7393936568</v>
      </c>
      <c r="AA457"/>
      <c r="AB457"/>
      <c r="AC457"/>
      <c r="AE457" s="4" t="s">
        <v>4724</v>
      </c>
      <c r="AF457" s="4" t="str">
        <f t="shared" si="29"/>
        <v>5208.01.01</v>
      </c>
      <c r="AG457" s="4" t="s">
        <v>4723</v>
      </c>
      <c r="AH457" s="4" t="s">
        <v>4724</v>
      </c>
      <c r="AI457" s="4" t="s">
        <v>7</v>
      </c>
      <c r="AJ457" s="4" t="s">
        <v>4724</v>
      </c>
      <c r="AK457" s="4" t="s">
        <v>7</v>
      </c>
      <c r="AL457" s="4" t="s">
        <v>595</v>
      </c>
      <c r="AM457" s="4" t="s">
        <v>296</v>
      </c>
      <c r="AN457" s="4" t="s">
        <v>4724</v>
      </c>
      <c r="AO457" s="13">
        <v>49421513131</v>
      </c>
      <c r="AP457" s="13">
        <v>16333984730</v>
      </c>
      <c r="AQ457"/>
    </row>
    <row r="458" spans="1:43" x14ac:dyDescent="0.25">
      <c r="A458" s="4" t="str">
        <f t="shared" si="30"/>
        <v>0218.01.11.3</v>
      </c>
      <c r="B458" s="4" t="str">
        <f t="shared" si="31"/>
        <v>0218.01.11</v>
      </c>
      <c r="C458" s="9" t="s">
        <v>629</v>
      </c>
      <c r="D458" s="10" t="s">
        <v>143</v>
      </c>
      <c r="E458" s="10" t="s">
        <v>144</v>
      </c>
      <c r="F458" s="10" t="s">
        <v>7</v>
      </c>
      <c r="G458" s="10" t="s">
        <v>145</v>
      </c>
      <c r="H458" s="10" t="s">
        <v>10</v>
      </c>
      <c r="I458" s="10" t="s">
        <v>2280</v>
      </c>
      <c r="J458" s="10">
        <v>3359</v>
      </c>
      <c r="K458" s="10" t="s">
        <v>2298</v>
      </c>
      <c r="L458" s="6">
        <f t="shared" si="32"/>
        <v>3</v>
      </c>
      <c r="M458" s="11">
        <v>4774398</v>
      </c>
      <c r="N458" s="11">
        <v>11</v>
      </c>
      <c r="O458" s="12" t="s">
        <v>2299</v>
      </c>
      <c r="P458" s="10" t="s">
        <v>1696</v>
      </c>
      <c r="Q458" s="10"/>
      <c r="R458" s="10"/>
      <c r="S458" s="10"/>
      <c r="T458" s="10" t="s">
        <v>634</v>
      </c>
      <c r="U458" s="10" t="s">
        <v>635</v>
      </c>
      <c r="V458" s="10" t="s">
        <v>2283</v>
      </c>
      <c r="W458" s="11">
        <v>4</v>
      </c>
      <c r="X458" s="10" t="s">
        <v>2300</v>
      </c>
      <c r="Y458" s="13">
        <v>332054081</v>
      </c>
      <c r="Z458" s="13">
        <v>7393936568</v>
      </c>
      <c r="AA458"/>
      <c r="AB458"/>
      <c r="AC458"/>
      <c r="AE458" s="4" t="s">
        <v>4724</v>
      </c>
      <c r="AF458" s="4" t="str">
        <f t="shared" si="29"/>
        <v>5208.01.11</v>
      </c>
      <c r="AG458" s="4" t="s">
        <v>4723</v>
      </c>
      <c r="AH458" s="4" t="s">
        <v>4724</v>
      </c>
      <c r="AI458" s="4" t="s">
        <v>7</v>
      </c>
      <c r="AJ458" s="4" t="s">
        <v>4724</v>
      </c>
      <c r="AK458" s="4" t="s">
        <v>10</v>
      </c>
      <c r="AL458" s="4" t="s">
        <v>4725</v>
      </c>
      <c r="AM458" s="4" t="s">
        <v>296</v>
      </c>
      <c r="AN458" s="4" t="s">
        <v>4724</v>
      </c>
      <c r="AO458" s="13">
        <v>15426172686</v>
      </c>
      <c r="AP458" s="13">
        <v>16333984730</v>
      </c>
      <c r="AQ458"/>
    </row>
    <row r="459" spans="1:43" x14ac:dyDescent="0.25">
      <c r="A459" s="4" t="str">
        <f t="shared" si="30"/>
        <v>0218.01.11.4</v>
      </c>
      <c r="B459" s="4" t="str">
        <f t="shared" si="31"/>
        <v>0218.01.11</v>
      </c>
      <c r="C459" s="5" t="s">
        <v>629</v>
      </c>
      <c r="D459" s="6" t="s">
        <v>143</v>
      </c>
      <c r="E459" s="6" t="s">
        <v>144</v>
      </c>
      <c r="F459" s="6" t="s">
        <v>7</v>
      </c>
      <c r="G459" s="6" t="s">
        <v>145</v>
      </c>
      <c r="H459" s="6" t="s">
        <v>10</v>
      </c>
      <c r="I459" s="6" t="s">
        <v>2280</v>
      </c>
      <c r="J459" s="6">
        <v>3361</v>
      </c>
      <c r="K459" s="6" t="s">
        <v>2285</v>
      </c>
      <c r="L459" s="6">
        <f t="shared" si="32"/>
        <v>4</v>
      </c>
      <c r="M459" s="7">
        <v>1591466</v>
      </c>
      <c r="N459" s="7">
        <v>162</v>
      </c>
      <c r="O459" s="8" t="s">
        <v>2286</v>
      </c>
      <c r="P459" s="6" t="s">
        <v>1696</v>
      </c>
      <c r="Q459" s="6"/>
      <c r="R459" s="6"/>
      <c r="S459" s="6"/>
      <c r="T459" s="6" t="s">
        <v>634</v>
      </c>
      <c r="U459" s="6" t="s">
        <v>635</v>
      </c>
      <c r="V459" s="6" t="s">
        <v>2283</v>
      </c>
      <c r="W459" s="7">
        <v>4</v>
      </c>
      <c r="X459" s="6" t="s">
        <v>2287</v>
      </c>
      <c r="Y459" s="13">
        <v>332054081</v>
      </c>
      <c r="Z459" s="13">
        <v>7393936568</v>
      </c>
      <c r="AA459"/>
      <c r="AB459"/>
      <c r="AC459"/>
      <c r="AE459" s="4" t="s">
        <v>4724</v>
      </c>
      <c r="AF459" s="4" t="str">
        <f t="shared" si="29"/>
        <v>5208.01.98</v>
      </c>
      <c r="AG459" s="4" t="s">
        <v>4723</v>
      </c>
      <c r="AH459" s="4" t="s">
        <v>4724</v>
      </c>
      <c r="AI459" s="4" t="s">
        <v>7</v>
      </c>
      <c r="AJ459" s="4" t="s">
        <v>4724</v>
      </c>
      <c r="AK459" s="4" t="s">
        <v>27</v>
      </c>
      <c r="AL459" s="4" t="s">
        <v>542</v>
      </c>
      <c r="AM459" s="4" t="s">
        <v>296</v>
      </c>
      <c r="AN459" s="4" t="s">
        <v>4724</v>
      </c>
      <c r="AO459" s="13" t="e">
        <v>#N/A</v>
      </c>
      <c r="AP459" s="13">
        <v>16333984730</v>
      </c>
      <c r="AQ459"/>
    </row>
    <row r="460" spans="1:43" x14ac:dyDescent="0.25">
      <c r="A460" s="4" t="str">
        <f t="shared" si="30"/>
        <v>0218.01.11.5</v>
      </c>
      <c r="B460" s="4" t="str">
        <f t="shared" si="31"/>
        <v>0218.01.11</v>
      </c>
      <c r="C460" s="9" t="s">
        <v>629</v>
      </c>
      <c r="D460" s="10" t="s">
        <v>143</v>
      </c>
      <c r="E460" s="10" t="s">
        <v>144</v>
      </c>
      <c r="F460" s="10" t="s">
        <v>7</v>
      </c>
      <c r="G460" s="10" t="s">
        <v>145</v>
      </c>
      <c r="H460" s="10" t="s">
        <v>10</v>
      </c>
      <c r="I460" s="10" t="s">
        <v>2280</v>
      </c>
      <c r="J460" s="10">
        <v>3376</v>
      </c>
      <c r="K460" s="10" t="s">
        <v>2294</v>
      </c>
      <c r="L460" s="6">
        <f t="shared" si="32"/>
        <v>5</v>
      </c>
      <c r="M460" s="11">
        <v>3182932</v>
      </c>
      <c r="N460" s="11">
        <v>22</v>
      </c>
      <c r="O460" s="12" t="s">
        <v>153</v>
      </c>
      <c r="P460" s="10" t="s">
        <v>1115</v>
      </c>
      <c r="Q460" s="10"/>
      <c r="R460" s="10"/>
      <c r="S460" s="10"/>
      <c r="T460" s="10" t="s">
        <v>634</v>
      </c>
      <c r="U460" s="10" t="s">
        <v>635</v>
      </c>
      <c r="V460" s="10" t="s">
        <v>2283</v>
      </c>
      <c r="W460" s="11">
        <v>4</v>
      </c>
      <c r="X460" s="10" t="s">
        <v>2295</v>
      </c>
      <c r="Y460" s="13">
        <v>332054081</v>
      </c>
      <c r="Z460" s="13">
        <v>7393936568</v>
      </c>
      <c r="AA460"/>
      <c r="AB460"/>
      <c r="AC460"/>
    </row>
    <row r="461" spans="1:43" x14ac:dyDescent="0.25">
      <c r="A461" s="4" t="str">
        <f t="shared" si="30"/>
        <v>0218.01.11.6</v>
      </c>
      <c r="B461" s="4" t="str">
        <f t="shared" si="31"/>
        <v>0218.01.11</v>
      </c>
      <c r="C461" s="5" t="s">
        <v>629</v>
      </c>
      <c r="D461" s="6" t="s">
        <v>143</v>
      </c>
      <c r="E461" s="6" t="s">
        <v>144</v>
      </c>
      <c r="F461" s="6" t="s">
        <v>7</v>
      </c>
      <c r="G461" s="6" t="s">
        <v>145</v>
      </c>
      <c r="H461" s="6" t="s">
        <v>10</v>
      </c>
      <c r="I461" s="6" t="s">
        <v>2280</v>
      </c>
      <c r="J461" s="6">
        <v>3377</v>
      </c>
      <c r="K461" s="6" t="s">
        <v>2296</v>
      </c>
      <c r="L461" s="6">
        <f t="shared" si="32"/>
        <v>6</v>
      </c>
      <c r="M461" s="7">
        <v>1591466</v>
      </c>
      <c r="N461" s="7">
        <v>2154</v>
      </c>
      <c r="O461" s="8" t="s">
        <v>154</v>
      </c>
      <c r="P461" s="6" t="s">
        <v>1696</v>
      </c>
      <c r="Q461" s="6"/>
      <c r="R461" s="6"/>
      <c r="S461" s="6"/>
      <c r="T461" s="6" t="s">
        <v>634</v>
      </c>
      <c r="U461" s="6" t="s">
        <v>635</v>
      </c>
      <c r="V461" s="6" t="s">
        <v>2283</v>
      </c>
      <c r="W461" s="7">
        <v>4</v>
      </c>
      <c r="X461" s="6" t="s">
        <v>2297</v>
      </c>
      <c r="Y461" s="13">
        <v>332054081</v>
      </c>
      <c r="Z461" s="13">
        <v>7393936568</v>
      </c>
      <c r="AA461"/>
      <c r="AB461"/>
      <c r="AC461"/>
    </row>
    <row r="462" spans="1:43" x14ac:dyDescent="0.25">
      <c r="A462" s="4" t="str">
        <f t="shared" si="30"/>
        <v>0218.01.12.1</v>
      </c>
      <c r="B462" s="4" t="str">
        <f t="shared" si="31"/>
        <v>0218.01.12</v>
      </c>
      <c r="C462" s="5" t="s">
        <v>629</v>
      </c>
      <c r="D462" s="6" t="s">
        <v>143</v>
      </c>
      <c r="E462" s="6" t="s">
        <v>144</v>
      </c>
      <c r="F462" s="6" t="s">
        <v>7</v>
      </c>
      <c r="G462" s="6" t="s">
        <v>145</v>
      </c>
      <c r="H462" s="6" t="s">
        <v>32</v>
      </c>
      <c r="I462" s="6" t="s">
        <v>2249</v>
      </c>
      <c r="J462" s="6">
        <v>2812</v>
      </c>
      <c r="K462" s="6" t="s">
        <v>2250</v>
      </c>
      <c r="L462" s="6">
        <f t="shared" si="32"/>
        <v>1</v>
      </c>
      <c r="M462" s="7">
        <v>15889052</v>
      </c>
      <c r="N462" s="7">
        <v>12</v>
      </c>
      <c r="O462" s="8" t="s">
        <v>2251</v>
      </c>
      <c r="P462" s="6" t="s">
        <v>1115</v>
      </c>
      <c r="Q462" s="6"/>
      <c r="R462" s="6"/>
      <c r="S462" s="6"/>
      <c r="T462" s="6" t="s">
        <v>634</v>
      </c>
      <c r="U462" s="6" t="s">
        <v>635</v>
      </c>
      <c r="V462" s="6" t="s">
        <v>2252</v>
      </c>
      <c r="W462" s="7">
        <v>4</v>
      </c>
      <c r="X462" s="6" t="s">
        <v>2253</v>
      </c>
      <c r="Y462" s="13">
        <v>902482957</v>
      </c>
      <c r="Z462" s="13">
        <v>7393936568</v>
      </c>
      <c r="AA462"/>
      <c r="AB462"/>
      <c r="AC462"/>
    </row>
    <row r="463" spans="1:43" x14ac:dyDescent="0.25">
      <c r="A463" s="4" t="str">
        <f t="shared" si="30"/>
        <v>0218.01.12.2</v>
      </c>
      <c r="B463" s="4" t="str">
        <f t="shared" si="31"/>
        <v>0218.01.12</v>
      </c>
      <c r="C463" s="5" t="s">
        <v>629</v>
      </c>
      <c r="D463" s="6" t="s">
        <v>143</v>
      </c>
      <c r="E463" s="6" t="s">
        <v>144</v>
      </c>
      <c r="F463" s="6" t="s">
        <v>7</v>
      </c>
      <c r="G463" s="6" t="s">
        <v>145</v>
      </c>
      <c r="H463" s="6" t="s">
        <v>32</v>
      </c>
      <c r="I463" s="6" t="s">
        <v>2249</v>
      </c>
      <c r="J463" s="6">
        <v>3356</v>
      </c>
      <c r="K463" s="6" t="s">
        <v>2304</v>
      </c>
      <c r="L463" s="6">
        <f t="shared" si="32"/>
        <v>2</v>
      </c>
      <c r="M463" s="7">
        <v>18158916</v>
      </c>
      <c r="N463" s="7">
        <v>20000</v>
      </c>
      <c r="O463" s="8" t="s">
        <v>2305</v>
      </c>
      <c r="P463" s="6" t="s">
        <v>1696</v>
      </c>
      <c r="Q463" s="6"/>
      <c r="R463" s="6"/>
      <c r="S463" s="6"/>
      <c r="T463" s="6" t="s">
        <v>634</v>
      </c>
      <c r="U463" s="6" t="s">
        <v>635</v>
      </c>
      <c r="V463" s="6" t="s">
        <v>2252</v>
      </c>
      <c r="W463" s="7">
        <v>4</v>
      </c>
      <c r="X463" s="6" t="s">
        <v>2306</v>
      </c>
      <c r="Y463" s="13">
        <v>902482957</v>
      </c>
      <c r="Z463" s="13">
        <v>7393936568</v>
      </c>
      <c r="AA463"/>
      <c r="AB463"/>
      <c r="AC463"/>
    </row>
    <row r="464" spans="1:43" x14ac:dyDescent="0.25">
      <c r="A464" s="4" t="str">
        <f t="shared" si="30"/>
        <v>0218.01.12.3</v>
      </c>
      <c r="B464" s="4" t="str">
        <f t="shared" si="31"/>
        <v>0218.01.12</v>
      </c>
      <c r="C464" s="9" t="s">
        <v>629</v>
      </c>
      <c r="D464" s="10" t="s">
        <v>143</v>
      </c>
      <c r="E464" s="10" t="s">
        <v>144</v>
      </c>
      <c r="F464" s="10" t="s">
        <v>7</v>
      </c>
      <c r="G464" s="10" t="s">
        <v>145</v>
      </c>
      <c r="H464" s="10" t="s">
        <v>32</v>
      </c>
      <c r="I464" s="10" t="s">
        <v>2249</v>
      </c>
      <c r="J464" s="10">
        <v>3362</v>
      </c>
      <c r="K464" s="10" t="s">
        <v>2288</v>
      </c>
      <c r="L464" s="6">
        <f t="shared" si="32"/>
        <v>3</v>
      </c>
      <c r="M464" s="11">
        <v>19701135</v>
      </c>
      <c r="N464" s="11">
        <v>40</v>
      </c>
      <c r="O464" s="12" t="s">
        <v>2289</v>
      </c>
      <c r="P464" s="10" t="s">
        <v>1696</v>
      </c>
      <c r="Q464" s="10"/>
      <c r="R464" s="10"/>
      <c r="S464" s="10"/>
      <c r="T464" s="10" t="s">
        <v>634</v>
      </c>
      <c r="U464" s="10" t="s">
        <v>635</v>
      </c>
      <c r="V464" s="10" t="s">
        <v>2252</v>
      </c>
      <c r="W464" s="11">
        <v>4</v>
      </c>
      <c r="X464" s="10" t="s">
        <v>2290</v>
      </c>
      <c r="Y464" s="13">
        <v>902482957</v>
      </c>
      <c r="Z464" s="13">
        <v>7393936568</v>
      </c>
      <c r="AA464"/>
      <c r="AB464"/>
      <c r="AC464"/>
    </row>
    <row r="465" spans="1:29" x14ac:dyDescent="0.25">
      <c r="A465" s="4" t="str">
        <f t="shared" si="30"/>
        <v>0218.01.12.4</v>
      </c>
      <c r="B465" s="4" t="str">
        <f t="shared" si="31"/>
        <v>0218.01.12</v>
      </c>
      <c r="C465" s="5" t="s">
        <v>629</v>
      </c>
      <c r="D465" s="6" t="s">
        <v>143</v>
      </c>
      <c r="E465" s="6" t="s">
        <v>144</v>
      </c>
      <c r="F465" s="6" t="s">
        <v>7</v>
      </c>
      <c r="G465" s="6" t="s">
        <v>145</v>
      </c>
      <c r="H465" s="6" t="s">
        <v>32</v>
      </c>
      <c r="I465" s="6" t="s">
        <v>2249</v>
      </c>
      <c r="J465" s="6">
        <v>3368</v>
      </c>
      <c r="K465" s="6" t="s">
        <v>2301</v>
      </c>
      <c r="L465" s="6">
        <f t="shared" si="32"/>
        <v>4</v>
      </c>
      <c r="M465" s="7">
        <v>6809593</v>
      </c>
      <c r="N465" s="7">
        <v>240</v>
      </c>
      <c r="O465" s="8" t="s">
        <v>147</v>
      </c>
      <c r="P465" s="6" t="s">
        <v>1696</v>
      </c>
      <c r="Q465" s="6"/>
      <c r="R465" s="6"/>
      <c r="S465" s="6"/>
      <c r="T465" s="6" t="s">
        <v>634</v>
      </c>
      <c r="U465" s="6" t="s">
        <v>635</v>
      </c>
      <c r="V465" s="6" t="s">
        <v>2252</v>
      </c>
      <c r="W465" s="7">
        <v>4</v>
      </c>
      <c r="X465" s="6" t="s">
        <v>2302</v>
      </c>
      <c r="Y465" s="13">
        <v>902482957</v>
      </c>
      <c r="Z465" s="13">
        <v>7393936568</v>
      </c>
      <c r="AA465"/>
      <c r="AB465"/>
      <c r="AC465"/>
    </row>
    <row r="466" spans="1:29" x14ac:dyDescent="0.25">
      <c r="A466" s="4" t="str">
        <f t="shared" si="30"/>
        <v>0218.01.12.5</v>
      </c>
      <c r="B466" s="4" t="str">
        <f t="shared" si="31"/>
        <v>0218.01.12</v>
      </c>
      <c r="C466" s="5" t="s">
        <v>629</v>
      </c>
      <c r="D466" s="6" t="s">
        <v>143</v>
      </c>
      <c r="E466" s="6" t="s">
        <v>144</v>
      </c>
      <c r="F466" s="6" t="s">
        <v>7</v>
      </c>
      <c r="G466" s="6" t="s">
        <v>145</v>
      </c>
      <c r="H466" s="6" t="s">
        <v>32</v>
      </c>
      <c r="I466" s="6" t="s">
        <v>2249</v>
      </c>
      <c r="J466" s="6">
        <v>3378</v>
      </c>
      <c r="K466" s="6" t="s">
        <v>2271</v>
      </c>
      <c r="L466" s="6">
        <f t="shared" si="32"/>
        <v>5</v>
      </c>
      <c r="M466" s="7">
        <v>4539729</v>
      </c>
      <c r="N466" s="7">
        <v>2</v>
      </c>
      <c r="O466" s="8" t="s">
        <v>2272</v>
      </c>
      <c r="P466" s="6" t="s">
        <v>1696</v>
      </c>
      <c r="Q466" s="6"/>
      <c r="R466" s="6"/>
      <c r="S466" s="6"/>
      <c r="T466" s="6" t="s">
        <v>634</v>
      </c>
      <c r="U466" s="6" t="s">
        <v>635</v>
      </c>
      <c r="V466" s="6" t="s">
        <v>2252</v>
      </c>
      <c r="W466" s="7">
        <v>4</v>
      </c>
      <c r="X466" s="6" t="s">
        <v>2273</v>
      </c>
      <c r="Y466" s="13">
        <v>902482957</v>
      </c>
      <c r="Z466" s="13">
        <v>7393936568</v>
      </c>
      <c r="AA466"/>
      <c r="AB466"/>
      <c r="AC466"/>
    </row>
    <row r="467" spans="1:29" x14ac:dyDescent="0.25">
      <c r="A467" s="4" t="str">
        <f t="shared" si="30"/>
        <v>0218.01.12.6</v>
      </c>
      <c r="B467" s="4" t="str">
        <f t="shared" si="31"/>
        <v>0218.01.12</v>
      </c>
      <c r="C467" s="9" t="s">
        <v>629</v>
      </c>
      <c r="D467" s="10" t="s">
        <v>143</v>
      </c>
      <c r="E467" s="10" t="s">
        <v>144</v>
      </c>
      <c r="F467" s="10" t="s">
        <v>7</v>
      </c>
      <c r="G467" s="10" t="s">
        <v>145</v>
      </c>
      <c r="H467" s="10" t="s">
        <v>32</v>
      </c>
      <c r="I467" s="10" t="s">
        <v>2249</v>
      </c>
      <c r="J467" s="10">
        <v>3379</v>
      </c>
      <c r="K467" s="10" t="s">
        <v>2274</v>
      </c>
      <c r="L467" s="6">
        <f t="shared" si="32"/>
        <v>6</v>
      </c>
      <c r="M467" s="11">
        <v>455850275.88999999</v>
      </c>
      <c r="N467" s="11">
        <v>11206</v>
      </c>
      <c r="O467" s="12" t="s">
        <v>2275</v>
      </c>
      <c r="P467" s="10" t="s">
        <v>1696</v>
      </c>
      <c r="Q467" s="10"/>
      <c r="R467" s="10"/>
      <c r="S467" s="10"/>
      <c r="T467" s="10" t="s">
        <v>634</v>
      </c>
      <c r="U467" s="10" t="s">
        <v>635</v>
      </c>
      <c r="V467" s="10" t="s">
        <v>2252</v>
      </c>
      <c r="W467" s="11">
        <v>4</v>
      </c>
      <c r="X467" s="10" t="s">
        <v>2276</v>
      </c>
      <c r="Y467" s="13">
        <v>902482957</v>
      </c>
      <c r="Z467" s="13">
        <v>7393936568</v>
      </c>
      <c r="AA467"/>
      <c r="AB467"/>
      <c r="AC467"/>
    </row>
    <row r="468" spans="1:29" x14ac:dyDescent="0.25">
      <c r="A468" s="4" t="str">
        <f t="shared" si="30"/>
        <v>0218.01.12.7</v>
      </c>
      <c r="B468" s="4" t="str">
        <f t="shared" si="31"/>
        <v>0218.01.12</v>
      </c>
      <c r="C468" s="5" t="s">
        <v>629</v>
      </c>
      <c r="D468" s="6" t="s">
        <v>143</v>
      </c>
      <c r="E468" s="6" t="s">
        <v>144</v>
      </c>
      <c r="F468" s="6" t="s">
        <v>7</v>
      </c>
      <c r="G468" s="6" t="s">
        <v>145</v>
      </c>
      <c r="H468" s="6" t="s">
        <v>32</v>
      </c>
      <c r="I468" s="6" t="s">
        <v>2249</v>
      </c>
      <c r="J468" s="6">
        <v>3380</v>
      </c>
      <c r="K468" s="6" t="s">
        <v>2277</v>
      </c>
      <c r="L468" s="6">
        <f t="shared" si="32"/>
        <v>7</v>
      </c>
      <c r="M468" s="7">
        <v>33172729</v>
      </c>
      <c r="N468" s="7">
        <v>75</v>
      </c>
      <c r="O468" s="8" t="s">
        <v>2278</v>
      </c>
      <c r="P468" s="6" t="s">
        <v>1696</v>
      </c>
      <c r="Q468" s="6"/>
      <c r="R468" s="6"/>
      <c r="S468" s="6"/>
      <c r="T468" s="6" t="s">
        <v>634</v>
      </c>
      <c r="U468" s="6" t="s">
        <v>635</v>
      </c>
      <c r="V468" s="6" t="s">
        <v>2252</v>
      </c>
      <c r="W468" s="7">
        <v>4</v>
      </c>
      <c r="X468" s="6" t="s">
        <v>2279</v>
      </c>
      <c r="Y468" s="13">
        <v>902482957</v>
      </c>
      <c r="Z468" s="13">
        <v>7393936568</v>
      </c>
      <c r="AA468"/>
      <c r="AB468"/>
      <c r="AC468"/>
    </row>
    <row r="469" spans="1:29" x14ac:dyDescent="0.25">
      <c r="A469" s="4" t="str">
        <f t="shared" si="30"/>
        <v>0218.01.12.8</v>
      </c>
      <c r="B469" s="4" t="str">
        <f t="shared" si="31"/>
        <v>0218.01.12</v>
      </c>
      <c r="C469" s="9" t="s">
        <v>629</v>
      </c>
      <c r="D469" s="10" t="s">
        <v>143</v>
      </c>
      <c r="E469" s="10" t="s">
        <v>144</v>
      </c>
      <c r="F469" s="10" t="s">
        <v>7</v>
      </c>
      <c r="G469" s="10" t="s">
        <v>145</v>
      </c>
      <c r="H469" s="10" t="s">
        <v>32</v>
      </c>
      <c r="I469" s="10" t="s">
        <v>2249</v>
      </c>
      <c r="J469" s="10">
        <v>3796</v>
      </c>
      <c r="K469" s="10" t="s">
        <v>2263</v>
      </c>
      <c r="L469" s="6">
        <f t="shared" si="32"/>
        <v>8</v>
      </c>
      <c r="M469" s="11">
        <v>47834544</v>
      </c>
      <c r="N469" s="11">
        <v>5000</v>
      </c>
      <c r="O469" s="12" t="s">
        <v>2264</v>
      </c>
      <c r="P469" s="10" t="s">
        <v>1115</v>
      </c>
      <c r="Q469" s="10"/>
      <c r="R469" s="10"/>
      <c r="S469" s="10"/>
      <c r="T469" s="10" t="s">
        <v>634</v>
      </c>
      <c r="U469" s="10" t="s">
        <v>635</v>
      </c>
      <c r="V469" s="10" t="s">
        <v>2252</v>
      </c>
      <c r="W469" s="11">
        <v>4</v>
      </c>
      <c r="X469" s="10" t="s">
        <v>2265</v>
      </c>
      <c r="Y469" s="13">
        <v>902482957</v>
      </c>
      <c r="Z469" s="13">
        <v>7393936568</v>
      </c>
      <c r="AA469"/>
      <c r="AB469"/>
      <c r="AC469"/>
    </row>
    <row r="470" spans="1:29" x14ac:dyDescent="0.25">
      <c r="A470" s="4" t="str">
        <f t="shared" si="30"/>
        <v>0218.01.12.9</v>
      </c>
      <c r="B470" s="4" t="str">
        <f t="shared" si="31"/>
        <v>0218.01.12</v>
      </c>
      <c r="C470" s="5" t="s">
        <v>629</v>
      </c>
      <c r="D470" s="6" t="s">
        <v>143</v>
      </c>
      <c r="E470" s="6" t="s">
        <v>144</v>
      </c>
      <c r="F470" s="6" t="s">
        <v>7</v>
      </c>
      <c r="G470" s="6" t="s">
        <v>145</v>
      </c>
      <c r="H470" s="6" t="s">
        <v>32</v>
      </c>
      <c r="I470" s="6" t="s">
        <v>2249</v>
      </c>
      <c r="J470" s="6">
        <v>3797</v>
      </c>
      <c r="K470" s="6" t="s">
        <v>2260</v>
      </c>
      <c r="L470" s="6">
        <f t="shared" si="32"/>
        <v>9</v>
      </c>
      <c r="M470" s="7">
        <v>29896590</v>
      </c>
      <c r="N470" s="7">
        <v>1200</v>
      </c>
      <c r="O470" s="8" t="s">
        <v>2261</v>
      </c>
      <c r="P470" s="6" t="s">
        <v>1115</v>
      </c>
      <c r="Q470" s="6"/>
      <c r="R470" s="6"/>
      <c r="S470" s="6"/>
      <c r="T470" s="6" t="s">
        <v>634</v>
      </c>
      <c r="U470" s="6" t="s">
        <v>635</v>
      </c>
      <c r="V470" s="6" t="s">
        <v>2252</v>
      </c>
      <c r="W470" s="7">
        <v>4</v>
      </c>
      <c r="X470" s="6" t="s">
        <v>2262</v>
      </c>
      <c r="Y470" s="13">
        <v>902482957</v>
      </c>
      <c r="Z470" s="13">
        <v>7393936568</v>
      </c>
      <c r="AA470"/>
      <c r="AB470"/>
      <c r="AC470"/>
    </row>
    <row r="471" spans="1:29" x14ac:dyDescent="0.25">
      <c r="A471" s="4" t="str">
        <f t="shared" si="30"/>
        <v>0218.01.13.1</v>
      </c>
      <c r="B471" s="4" t="str">
        <f t="shared" si="31"/>
        <v>0218.01.13</v>
      </c>
      <c r="C471" s="9" t="s">
        <v>629</v>
      </c>
      <c r="D471" s="10" t="s">
        <v>143</v>
      </c>
      <c r="E471" s="10" t="s">
        <v>144</v>
      </c>
      <c r="F471" s="10" t="s">
        <v>7</v>
      </c>
      <c r="G471" s="10" t="s">
        <v>145</v>
      </c>
      <c r="H471" s="10" t="s">
        <v>40</v>
      </c>
      <c r="I471" s="10" t="s">
        <v>2244</v>
      </c>
      <c r="J471" s="10">
        <v>2399</v>
      </c>
      <c r="K471" s="10" t="s">
        <v>2268</v>
      </c>
      <c r="L471" s="6">
        <f t="shared" si="32"/>
        <v>1</v>
      </c>
      <c r="M471" s="11">
        <v>4834831</v>
      </c>
      <c r="N471" s="11">
        <v>42</v>
      </c>
      <c r="O471" s="12" t="s">
        <v>2269</v>
      </c>
      <c r="P471" s="10" t="s">
        <v>1115</v>
      </c>
      <c r="Q471" s="10"/>
      <c r="R471" s="10"/>
      <c r="S471" s="10"/>
      <c r="T471" s="10" t="s">
        <v>634</v>
      </c>
      <c r="U471" s="10" t="s">
        <v>635</v>
      </c>
      <c r="V471" s="10" t="s">
        <v>2247</v>
      </c>
      <c r="W471" s="11">
        <v>4</v>
      </c>
      <c r="X471" s="10" t="s">
        <v>2270</v>
      </c>
      <c r="Y471" s="13">
        <v>108478704</v>
      </c>
      <c r="Z471" s="13">
        <v>7393936568</v>
      </c>
      <c r="AA471"/>
      <c r="AB471"/>
      <c r="AC471"/>
    </row>
    <row r="472" spans="1:29" x14ac:dyDescent="0.25">
      <c r="A472" s="4" t="str">
        <f t="shared" si="30"/>
        <v>0218.01.13.2</v>
      </c>
      <c r="B472" s="4" t="str">
        <f t="shared" si="31"/>
        <v>0218.01.13</v>
      </c>
      <c r="C472" s="9" t="s">
        <v>629</v>
      </c>
      <c r="D472" s="10" t="s">
        <v>143</v>
      </c>
      <c r="E472" s="10" t="s">
        <v>144</v>
      </c>
      <c r="F472" s="10" t="s">
        <v>7</v>
      </c>
      <c r="G472" s="10" t="s">
        <v>145</v>
      </c>
      <c r="H472" s="10" t="s">
        <v>40</v>
      </c>
      <c r="I472" s="10" t="s">
        <v>2244</v>
      </c>
      <c r="J472" s="10">
        <v>3369</v>
      </c>
      <c r="K472" s="10" t="s">
        <v>2245</v>
      </c>
      <c r="L472" s="6">
        <f t="shared" si="32"/>
        <v>2</v>
      </c>
      <c r="M472" s="11">
        <v>19180253</v>
      </c>
      <c r="N472" s="11">
        <v>750</v>
      </c>
      <c r="O472" s="12" t="s">
        <v>2246</v>
      </c>
      <c r="P472" s="10" t="s">
        <v>1696</v>
      </c>
      <c r="Q472" s="10"/>
      <c r="R472" s="10"/>
      <c r="S472" s="10"/>
      <c r="T472" s="10" t="s">
        <v>634</v>
      </c>
      <c r="U472" s="10" t="s">
        <v>635</v>
      </c>
      <c r="V472" s="10" t="s">
        <v>2247</v>
      </c>
      <c r="W472" s="11">
        <v>4</v>
      </c>
      <c r="X472" s="10" t="s">
        <v>2248</v>
      </c>
      <c r="Y472" s="13">
        <v>108478704</v>
      </c>
      <c r="Z472" s="13">
        <v>7393936568</v>
      </c>
      <c r="AA472"/>
      <c r="AB472"/>
      <c r="AC472"/>
    </row>
    <row r="473" spans="1:29" x14ac:dyDescent="0.25">
      <c r="A473" s="4" t="str">
        <f t="shared" si="30"/>
        <v>0218.01.13.3</v>
      </c>
      <c r="B473" s="4" t="str">
        <f t="shared" si="31"/>
        <v>0218.01.13</v>
      </c>
      <c r="C473" s="9" t="s">
        <v>629</v>
      </c>
      <c r="D473" s="10" t="s">
        <v>143</v>
      </c>
      <c r="E473" s="10" t="s">
        <v>144</v>
      </c>
      <c r="F473" s="10" t="s">
        <v>7</v>
      </c>
      <c r="G473" s="10" t="s">
        <v>145</v>
      </c>
      <c r="H473" s="10" t="s">
        <v>40</v>
      </c>
      <c r="I473" s="10" t="s">
        <v>2244</v>
      </c>
      <c r="J473" s="10">
        <v>3370</v>
      </c>
      <c r="K473" s="10" t="s">
        <v>2303</v>
      </c>
      <c r="L473" s="6">
        <f t="shared" si="32"/>
        <v>3</v>
      </c>
      <c r="M473" s="11">
        <v>2762760</v>
      </c>
      <c r="N473" s="11">
        <v>100</v>
      </c>
      <c r="O473" s="12" t="s">
        <v>152</v>
      </c>
      <c r="P473" s="10" t="s">
        <v>1696</v>
      </c>
      <c r="Q473" s="10"/>
      <c r="R473" s="10"/>
      <c r="S473" s="10"/>
      <c r="T473" s="10" t="s">
        <v>634</v>
      </c>
      <c r="U473" s="10" t="s">
        <v>635</v>
      </c>
      <c r="V473" s="10" t="s">
        <v>2247</v>
      </c>
      <c r="W473" s="11">
        <v>4</v>
      </c>
      <c r="X473" s="10" t="s">
        <v>151</v>
      </c>
      <c r="Y473" s="13">
        <v>108478704</v>
      </c>
      <c r="Z473" s="13">
        <v>7393936568</v>
      </c>
      <c r="AA473"/>
      <c r="AB473"/>
      <c r="AC473"/>
    </row>
    <row r="474" spans="1:29" x14ac:dyDescent="0.25">
      <c r="A474" s="4" t="str">
        <f t="shared" si="30"/>
        <v>0218.01.13.4</v>
      </c>
      <c r="B474" s="4" t="str">
        <f t="shared" si="31"/>
        <v>0218.01.13</v>
      </c>
      <c r="C474" s="5" t="s">
        <v>629</v>
      </c>
      <c r="D474" s="6" t="s">
        <v>143</v>
      </c>
      <c r="E474" s="6" t="s">
        <v>144</v>
      </c>
      <c r="F474" s="6" t="s">
        <v>7</v>
      </c>
      <c r="G474" s="6" t="s">
        <v>145</v>
      </c>
      <c r="H474" s="6" t="s">
        <v>40</v>
      </c>
      <c r="I474" s="6" t="s">
        <v>2244</v>
      </c>
      <c r="J474" s="6">
        <v>3371</v>
      </c>
      <c r="K474" s="6" t="s">
        <v>2291</v>
      </c>
      <c r="L474" s="6">
        <f t="shared" si="32"/>
        <v>4</v>
      </c>
      <c r="M474" s="7">
        <v>4860116</v>
      </c>
      <c r="N474" s="7">
        <v>35</v>
      </c>
      <c r="O474" s="8" t="s">
        <v>2292</v>
      </c>
      <c r="P474" s="6" t="s">
        <v>1696</v>
      </c>
      <c r="Q474" s="6"/>
      <c r="R474" s="6"/>
      <c r="S474" s="6"/>
      <c r="T474" s="6" t="s">
        <v>634</v>
      </c>
      <c r="U474" s="6" t="s">
        <v>635</v>
      </c>
      <c r="V474" s="6" t="s">
        <v>2247</v>
      </c>
      <c r="W474" s="7">
        <v>4</v>
      </c>
      <c r="X474" s="6" t="s">
        <v>2293</v>
      </c>
      <c r="Y474" s="13">
        <v>108478704</v>
      </c>
      <c r="Z474" s="13">
        <v>7393936568</v>
      </c>
      <c r="AA474"/>
      <c r="AB474"/>
      <c r="AC474"/>
    </row>
    <row r="475" spans="1:29" x14ac:dyDescent="0.25">
      <c r="A475" s="4" t="str">
        <f t="shared" si="30"/>
        <v>0218.01.15.1</v>
      </c>
      <c r="B475" s="4" t="str">
        <f t="shared" si="31"/>
        <v>0218.01.15</v>
      </c>
      <c r="C475" s="5" t="s">
        <v>629</v>
      </c>
      <c r="D475" s="6" t="s">
        <v>143</v>
      </c>
      <c r="E475" s="6" t="s">
        <v>144</v>
      </c>
      <c r="F475" s="6" t="s">
        <v>7</v>
      </c>
      <c r="G475" s="6" t="s">
        <v>145</v>
      </c>
      <c r="H475" s="6" t="s">
        <v>31</v>
      </c>
      <c r="I475" s="6" t="s">
        <v>2254</v>
      </c>
      <c r="J475" s="6">
        <v>1550</v>
      </c>
      <c r="K475" s="6" t="s">
        <v>2266</v>
      </c>
      <c r="L475" s="6">
        <f t="shared" si="32"/>
        <v>1</v>
      </c>
      <c r="M475" s="7">
        <v>5995140</v>
      </c>
      <c r="N475" s="7">
        <v>5</v>
      </c>
      <c r="O475" s="8" t="s">
        <v>2267</v>
      </c>
      <c r="P475" s="6"/>
      <c r="Q475" s="6"/>
      <c r="R475" s="6"/>
      <c r="S475" s="6"/>
      <c r="T475" s="6" t="s">
        <v>634</v>
      </c>
      <c r="U475" s="6" t="s">
        <v>635</v>
      </c>
      <c r="V475" s="6" t="s">
        <v>2258</v>
      </c>
      <c r="W475" s="7">
        <v>4</v>
      </c>
      <c r="X475" s="6" t="s">
        <v>146</v>
      </c>
      <c r="Y475" s="13">
        <v>55792778</v>
      </c>
      <c r="Z475" s="13">
        <v>7393936568</v>
      </c>
      <c r="AA475"/>
      <c r="AB475"/>
      <c r="AC475"/>
    </row>
    <row r="476" spans="1:29" x14ac:dyDescent="0.25">
      <c r="A476" s="4" t="str">
        <f t="shared" si="30"/>
        <v>0218.01.15.2</v>
      </c>
      <c r="B476" s="4" t="str">
        <f t="shared" si="31"/>
        <v>0218.01.15</v>
      </c>
      <c r="C476" s="9" t="s">
        <v>629</v>
      </c>
      <c r="D476" s="10" t="s">
        <v>143</v>
      </c>
      <c r="E476" s="10" t="s">
        <v>144</v>
      </c>
      <c r="F476" s="10" t="s">
        <v>7</v>
      </c>
      <c r="G476" s="10" t="s">
        <v>145</v>
      </c>
      <c r="H476" s="10" t="s">
        <v>31</v>
      </c>
      <c r="I476" s="10" t="s">
        <v>2254</v>
      </c>
      <c r="J476" s="10">
        <v>3799</v>
      </c>
      <c r="K476" s="10" t="s">
        <v>2255</v>
      </c>
      <c r="L476" s="6">
        <f t="shared" si="32"/>
        <v>2</v>
      </c>
      <c r="M476" s="11">
        <v>14260483</v>
      </c>
      <c r="N476" s="11">
        <v>718</v>
      </c>
      <c r="O476" s="12" t="s">
        <v>2256</v>
      </c>
      <c r="P476" s="10" t="s">
        <v>2257</v>
      </c>
      <c r="Q476" s="10"/>
      <c r="R476" s="10"/>
      <c r="S476" s="10"/>
      <c r="T476" s="10" t="s">
        <v>634</v>
      </c>
      <c r="U476" s="10" t="s">
        <v>635</v>
      </c>
      <c r="V476" s="10" t="s">
        <v>2258</v>
      </c>
      <c r="W476" s="11">
        <v>4</v>
      </c>
      <c r="X476" s="10" t="s">
        <v>2259</v>
      </c>
      <c r="Y476" s="13">
        <v>55792778</v>
      </c>
      <c r="Z476" s="13">
        <v>7393936568</v>
      </c>
      <c r="AA476"/>
      <c r="AB476"/>
      <c r="AC476"/>
    </row>
    <row r="477" spans="1:29" x14ac:dyDescent="0.25">
      <c r="A477" s="4" t="str">
        <f t="shared" si="30"/>
        <v>0218.01.15.3</v>
      </c>
      <c r="B477" s="4" t="str">
        <f t="shared" si="31"/>
        <v>0218.01.15</v>
      </c>
      <c r="C477" s="5" t="s">
        <v>629</v>
      </c>
      <c r="D477" s="6" t="s">
        <v>143</v>
      </c>
      <c r="E477" s="6" t="s">
        <v>144</v>
      </c>
      <c r="F477" s="6" t="s">
        <v>7</v>
      </c>
      <c r="G477" s="6" t="s">
        <v>145</v>
      </c>
      <c r="H477" s="6" t="s">
        <v>31</v>
      </c>
      <c r="I477" s="6" t="s">
        <v>2254</v>
      </c>
      <c r="J477" s="6">
        <v>5174</v>
      </c>
      <c r="K477" s="6" t="s">
        <v>2310</v>
      </c>
      <c r="L477" s="6">
        <f t="shared" si="32"/>
        <v>3</v>
      </c>
      <c r="M477" s="7">
        <v>4113137</v>
      </c>
      <c r="N477" s="7">
        <v>80</v>
      </c>
      <c r="O477" s="8" t="s">
        <v>2311</v>
      </c>
      <c r="P477" s="6" t="s">
        <v>1115</v>
      </c>
      <c r="Q477" s="6"/>
      <c r="R477" s="6"/>
      <c r="S477" s="6"/>
      <c r="T477" s="6" t="s">
        <v>634</v>
      </c>
      <c r="U477" s="6" t="s">
        <v>635</v>
      </c>
      <c r="V477" s="6" t="s">
        <v>2258</v>
      </c>
      <c r="W477" s="7">
        <v>4</v>
      </c>
      <c r="X477" s="6" t="s">
        <v>2312</v>
      </c>
      <c r="Y477" s="13">
        <v>55792778</v>
      </c>
      <c r="Z477" s="13">
        <v>7393936568</v>
      </c>
      <c r="AA477"/>
      <c r="AB477"/>
      <c r="AC477"/>
    </row>
    <row r="478" spans="1:29" x14ac:dyDescent="0.25">
      <c r="A478" s="4" t="str">
        <f t="shared" si="30"/>
        <v>0219.01.11.1</v>
      </c>
      <c r="B478" s="4" t="str">
        <f t="shared" si="31"/>
        <v>0219.01.11</v>
      </c>
      <c r="C478" s="9" t="s">
        <v>629</v>
      </c>
      <c r="D478" s="10" t="s">
        <v>155</v>
      </c>
      <c r="E478" s="10" t="s">
        <v>156</v>
      </c>
      <c r="F478" s="10" t="s">
        <v>7</v>
      </c>
      <c r="G478" s="10" t="s">
        <v>157</v>
      </c>
      <c r="H478" s="10" t="s">
        <v>10</v>
      </c>
      <c r="I478" s="10" t="s">
        <v>2313</v>
      </c>
      <c r="J478" s="10">
        <v>5062</v>
      </c>
      <c r="K478" s="10" t="s">
        <v>2338</v>
      </c>
      <c r="L478" s="6">
        <f t="shared" si="32"/>
        <v>1</v>
      </c>
      <c r="M478" s="11">
        <v>1742828655.1900001</v>
      </c>
      <c r="N478" s="11">
        <v>2295</v>
      </c>
      <c r="O478" s="12" t="s">
        <v>2339</v>
      </c>
      <c r="P478" s="10" t="s">
        <v>2321</v>
      </c>
      <c r="Q478" s="10"/>
      <c r="R478" s="10"/>
      <c r="S478" s="10"/>
      <c r="T478" s="10" t="s">
        <v>634</v>
      </c>
      <c r="U478" s="10" t="s">
        <v>635</v>
      </c>
      <c r="V478" s="10" t="s">
        <v>2317</v>
      </c>
      <c r="W478" s="11">
        <v>3</v>
      </c>
      <c r="X478" s="10" t="s">
        <v>2340</v>
      </c>
      <c r="Y478" s="13">
        <v>3107977315</v>
      </c>
      <c r="Z478" s="13">
        <v>500000000</v>
      </c>
      <c r="AA478"/>
      <c r="AB478"/>
      <c r="AC478"/>
    </row>
    <row r="479" spans="1:29" x14ac:dyDescent="0.25">
      <c r="A479" s="4" t="str">
        <f t="shared" si="30"/>
        <v>0219.01.11.2</v>
      </c>
      <c r="B479" s="4" t="str">
        <f t="shared" si="31"/>
        <v>0219.01.11</v>
      </c>
      <c r="C479" s="9" t="s">
        <v>629</v>
      </c>
      <c r="D479" s="10" t="s">
        <v>155</v>
      </c>
      <c r="E479" s="10" t="s">
        <v>156</v>
      </c>
      <c r="F479" s="10" t="s">
        <v>7</v>
      </c>
      <c r="G479" s="10" t="s">
        <v>157</v>
      </c>
      <c r="H479" s="10" t="s">
        <v>10</v>
      </c>
      <c r="I479" s="10" t="s">
        <v>2313</v>
      </c>
      <c r="J479" s="10">
        <v>5066</v>
      </c>
      <c r="K479" s="10" t="s">
        <v>2344</v>
      </c>
      <c r="L479" s="6">
        <f t="shared" si="32"/>
        <v>2</v>
      </c>
      <c r="M479" s="11">
        <v>345001905.69</v>
      </c>
      <c r="N479" s="11">
        <v>5000</v>
      </c>
      <c r="O479" s="12" t="s">
        <v>2345</v>
      </c>
      <c r="P479" s="10" t="s">
        <v>2321</v>
      </c>
      <c r="Q479" s="10"/>
      <c r="R479" s="10"/>
      <c r="S479" s="10"/>
      <c r="T479" s="10" t="s">
        <v>634</v>
      </c>
      <c r="U479" s="10" t="s">
        <v>635</v>
      </c>
      <c r="V479" s="10" t="s">
        <v>2317</v>
      </c>
      <c r="W479" s="11">
        <v>3</v>
      </c>
      <c r="X479" s="10" t="s">
        <v>2346</v>
      </c>
      <c r="Y479" s="13">
        <v>3107977315</v>
      </c>
      <c r="Z479" s="13">
        <v>500000000</v>
      </c>
      <c r="AA479"/>
      <c r="AB479"/>
      <c r="AC479"/>
    </row>
    <row r="480" spans="1:29" x14ac:dyDescent="0.25">
      <c r="A480" s="4" t="str">
        <f t="shared" si="30"/>
        <v>0219.01.11.3</v>
      </c>
      <c r="B480" s="4" t="str">
        <f t="shared" si="31"/>
        <v>0219.01.11</v>
      </c>
      <c r="C480" s="5" t="s">
        <v>629</v>
      </c>
      <c r="D480" s="6" t="s">
        <v>155</v>
      </c>
      <c r="E480" s="6" t="s">
        <v>156</v>
      </c>
      <c r="F480" s="6" t="s">
        <v>7</v>
      </c>
      <c r="G480" s="6" t="s">
        <v>157</v>
      </c>
      <c r="H480" s="6" t="s">
        <v>10</v>
      </c>
      <c r="I480" s="6" t="s">
        <v>2313</v>
      </c>
      <c r="J480" s="6">
        <v>5067</v>
      </c>
      <c r="K480" s="6" t="s">
        <v>2347</v>
      </c>
      <c r="L480" s="6">
        <f t="shared" si="32"/>
        <v>3</v>
      </c>
      <c r="M480" s="7">
        <v>75306126.620000005</v>
      </c>
      <c r="N480" s="7">
        <v>70</v>
      </c>
      <c r="O480" s="8" t="s">
        <v>123</v>
      </c>
      <c r="P480" s="6" t="s">
        <v>2321</v>
      </c>
      <c r="Q480" s="6"/>
      <c r="R480" s="6"/>
      <c r="S480" s="6"/>
      <c r="T480" s="6" t="s">
        <v>634</v>
      </c>
      <c r="U480" s="6" t="s">
        <v>635</v>
      </c>
      <c r="V480" s="6" t="s">
        <v>2317</v>
      </c>
      <c r="W480" s="7">
        <v>3</v>
      </c>
      <c r="X480" s="6" t="s">
        <v>2348</v>
      </c>
      <c r="Y480" s="13">
        <v>3107977315</v>
      </c>
      <c r="Z480" s="13">
        <v>500000000</v>
      </c>
      <c r="AA480"/>
      <c r="AB480"/>
      <c r="AC480"/>
    </row>
    <row r="481" spans="1:29" x14ac:dyDescent="0.25">
      <c r="A481" s="4" t="str">
        <f t="shared" si="30"/>
        <v>0219.01.11.4</v>
      </c>
      <c r="B481" s="4" t="str">
        <f t="shared" si="31"/>
        <v>0219.01.11</v>
      </c>
      <c r="C481" s="9" t="s">
        <v>629</v>
      </c>
      <c r="D481" s="10" t="s">
        <v>155</v>
      </c>
      <c r="E481" s="10" t="s">
        <v>156</v>
      </c>
      <c r="F481" s="10" t="s">
        <v>7</v>
      </c>
      <c r="G481" s="10" t="s">
        <v>157</v>
      </c>
      <c r="H481" s="10" t="s">
        <v>10</v>
      </c>
      <c r="I481" s="10" t="s">
        <v>2313</v>
      </c>
      <c r="J481" s="10">
        <v>5068</v>
      </c>
      <c r="K481" s="10" t="s">
        <v>2356</v>
      </c>
      <c r="L481" s="6">
        <f t="shared" si="32"/>
        <v>4</v>
      </c>
      <c r="M481" s="11">
        <v>4831598.4000000004</v>
      </c>
      <c r="N481" s="11">
        <v>70</v>
      </c>
      <c r="O481" s="12" t="s">
        <v>123</v>
      </c>
      <c r="P481" s="10" t="s">
        <v>2321</v>
      </c>
      <c r="Q481" s="10"/>
      <c r="R481" s="10"/>
      <c r="S481" s="10"/>
      <c r="T481" s="10" t="s">
        <v>634</v>
      </c>
      <c r="U481" s="10" t="s">
        <v>635</v>
      </c>
      <c r="V481" s="10" t="s">
        <v>2317</v>
      </c>
      <c r="W481" s="11">
        <v>3</v>
      </c>
      <c r="X481" s="10" t="s">
        <v>2357</v>
      </c>
      <c r="Y481" s="13">
        <v>3107977315</v>
      </c>
      <c r="Z481" s="13">
        <v>500000000</v>
      </c>
      <c r="AA481"/>
      <c r="AB481"/>
      <c r="AC481"/>
    </row>
    <row r="482" spans="1:29" x14ac:dyDescent="0.25">
      <c r="A482" s="4" t="str">
        <f t="shared" si="30"/>
        <v>0219.01.11.5</v>
      </c>
      <c r="B482" s="4" t="str">
        <f t="shared" si="31"/>
        <v>0219.01.11</v>
      </c>
      <c r="C482" s="5" t="s">
        <v>629</v>
      </c>
      <c r="D482" s="6" t="s">
        <v>155</v>
      </c>
      <c r="E482" s="6" t="s">
        <v>156</v>
      </c>
      <c r="F482" s="6" t="s">
        <v>7</v>
      </c>
      <c r="G482" s="6" t="s">
        <v>157</v>
      </c>
      <c r="H482" s="6" t="s">
        <v>10</v>
      </c>
      <c r="I482" s="6" t="s">
        <v>2313</v>
      </c>
      <c r="J482" s="6">
        <v>5069</v>
      </c>
      <c r="K482" s="6" t="s">
        <v>2358</v>
      </c>
      <c r="L482" s="6">
        <f t="shared" si="32"/>
        <v>5</v>
      </c>
      <c r="M482" s="7">
        <v>1237990.3999999999</v>
      </c>
      <c r="N482" s="7">
        <v>16</v>
      </c>
      <c r="O482" s="8" t="s">
        <v>2359</v>
      </c>
      <c r="P482" s="6" t="s">
        <v>2316</v>
      </c>
      <c r="Q482" s="6"/>
      <c r="R482" s="6"/>
      <c r="S482" s="6"/>
      <c r="T482" s="6" t="s">
        <v>634</v>
      </c>
      <c r="U482" s="6" t="s">
        <v>635</v>
      </c>
      <c r="V482" s="6" t="s">
        <v>2317</v>
      </c>
      <c r="W482" s="7">
        <v>3</v>
      </c>
      <c r="X482" s="6" t="s">
        <v>2360</v>
      </c>
      <c r="Y482" s="13">
        <v>3107977315</v>
      </c>
      <c r="Z482" s="13">
        <v>500000000</v>
      </c>
      <c r="AA482"/>
      <c r="AB482"/>
      <c r="AC482"/>
    </row>
    <row r="483" spans="1:29" x14ac:dyDescent="0.25">
      <c r="A483" s="4" t="str">
        <f t="shared" si="30"/>
        <v>0219.01.11.6</v>
      </c>
      <c r="B483" s="4" t="str">
        <f t="shared" si="31"/>
        <v>0219.01.11</v>
      </c>
      <c r="C483" s="9" t="s">
        <v>629</v>
      </c>
      <c r="D483" s="10" t="s">
        <v>155</v>
      </c>
      <c r="E483" s="10" t="s">
        <v>156</v>
      </c>
      <c r="F483" s="10" t="s">
        <v>7</v>
      </c>
      <c r="G483" s="10" t="s">
        <v>157</v>
      </c>
      <c r="H483" s="10" t="s">
        <v>10</v>
      </c>
      <c r="I483" s="10" t="s">
        <v>2313</v>
      </c>
      <c r="J483" s="10">
        <v>5070</v>
      </c>
      <c r="K483" s="10" t="s">
        <v>2314</v>
      </c>
      <c r="L483" s="6">
        <f t="shared" si="32"/>
        <v>6</v>
      </c>
      <c r="M483" s="11">
        <v>4056916</v>
      </c>
      <c r="N483" s="11">
        <v>5</v>
      </c>
      <c r="O483" s="12" t="s">
        <v>2315</v>
      </c>
      <c r="P483" s="10" t="s">
        <v>2316</v>
      </c>
      <c r="Q483" s="10"/>
      <c r="R483" s="10"/>
      <c r="S483" s="10"/>
      <c r="T483" s="10" t="s">
        <v>634</v>
      </c>
      <c r="U483" s="10" t="s">
        <v>635</v>
      </c>
      <c r="V483" s="10" t="s">
        <v>2317</v>
      </c>
      <c r="W483" s="11">
        <v>3</v>
      </c>
      <c r="X483" s="10" t="s">
        <v>2318</v>
      </c>
      <c r="Y483" s="13">
        <v>3107977315</v>
      </c>
      <c r="Z483" s="13">
        <v>500000000</v>
      </c>
      <c r="AA483"/>
      <c r="AB483"/>
      <c r="AC483"/>
    </row>
    <row r="484" spans="1:29" x14ac:dyDescent="0.25">
      <c r="A484" s="4" t="str">
        <f t="shared" si="30"/>
        <v>0219.01.11.7</v>
      </c>
      <c r="B484" s="4" t="str">
        <f t="shared" si="31"/>
        <v>0219.01.11</v>
      </c>
      <c r="C484" s="9" t="s">
        <v>629</v>
      </c>
      <c r="D484" s="10" t="s">
        <v>155</v>
      </c>
      <c r="E484" s="10" t="s">
        <v>156</v>
      </c>
      <c r="F484" s="10" t="s">
        <v>7</v>
      </c>
      <c r="G484" s="10" t="s">
        <v>157</v>
      </c>
      <c r="H484" s="10" t="s">
        <v>10</v>
      </c>
      <c r="I484" s="10" t="s">
        <v>2313</v>
      </c>
      <c r="J484" s="10">
        <v>5071</v>
      </c>
      <c r="K484" s="10" t="s">
        <v>2349</v>
      </c>
      <c r="L484" s="6">
        <f t="shared" si="32"/>
        <v>7</v>
      </c>
      <c r="M484" s="11">
        <v>12041496</v>
      </c>
      <c r="N484" s="11">
        <v>4</v>
      </c>
      <c r="O484" s="12" t="s">
        <v>2350</v>
      </c>
      <c r="P484" s="10" t="s">
        <v>2316</v>
      </c>
      <c r="Q484" s="10"/>
      <c r="R484" s="10"/>
      <c r="S484" s="10"/>
      <c r="T484" s="10" t="s">
        <v>634</v>
      </c>
      <c r="U484" s="10" t="s">
        <v>635</v>
      </c>
      <c r="V484" s="10" t="s">
        <v>2317</v>
      </c>
      <c r="W484" s="11">
        <v>3</v>
      </c>
      <c r="X484" s="10" t="s">
        <v>2351</v>
      </c>
      <c r="Y484" s="13">
        <v>3107977315</v>
      </c>
      <c r="Z484" s="13">
        <v>500000000</v>
      </c>
      <c r="AA484"/>
      <c r="AB484"/>
      <c r="AC484"/>
    </row>
    <row r="485" spans="1:29" x14ac:dyDescent="0.25">
      <c r="A485" s="4" t="str">
        <f t="shared" si="30"/>
        <v>0219.01.11.8</v>
      </c>
      <c r="B485" s="4" t="str">
        <f t="shared" si="31"/>
        <v>0219.01.11</v>
      </c>
      <c r="C485" s="9" t="s">
        <v>629</v>
      </c>
      <c r="D485" s="10" t="s">
        <v>155</v>
      </c>
      <c r="E485" s="10" t="s">
        <v>156</v>
      </c>
      <c r="F485" s="10" t="s">
        <v>7</v>
      </c>
      <c r="G485" s="10" t="s">
        <v>157</v>
      </c>
      <c r="H485" s="10" t="s">
        <v>10</v>
      </c>
      <c r="I485" s="10" t="s">
        <v>2313</v>
      </c>
      <c r="J485" s="10">
        <v>5072</v>
      </c>
      <c r="K485" s="10" t="s">
        <v>2361</v>
      </c>
      <c r="L485" s="6">
        <f t="shared" si="32"/>
        <v>8</v>
      </c>
      <c r="M485" s="11">
        <v>52372929.780000001</v>
      </c>
      <c r="N485" s="11">
        <v>50</v>
      </c>
      <c r="O485" s="12" t="s">
        <v>2362</v>
      </c>
      <c r="P485" s="10" t="s">
        <v>2316</v>
      </c>
      <c r="Q485" s="10"/>
      <c r="R485" s="10"/>
      <c r="S485" s="10"/>
      <c r="T485" s="10" t="s">
        <v>634</v>
      </c>
      <c r="U485" s="10" t="s">
        <v>635</v>
      </c>
      <c r="V485" s="10" t="s">
        <v>2317</v>
      </c>
      <c r="W485" s="11">
        <v>3</v>
      </c>
      <c r="X485" s="10" t="s">
        <v>2363</v>
      </c>
      <c r="Y485" s="13">
        <v>3107977315</v>
      </c>
      <c r="Z485" s="13">
        <v>500000000</v>
      </c>
      <c r="AA485"/>
      <c r="AB485"/>
      <c r="AC485"/>
    </row>
    <row r="486" spans="1:29" x14ac:dyDescent="0.25">
      <c r="A486" s="4" t="str">
        <f t="shared" si="30"/>
        <v>0219.01.11.9</v>
      </c>
      <c r="B486" s="4" t="str">
        <f t="shared" si="31"/>
        <v>0219.01.11</v>
      </c>
      <c r="C486" s="5" t="s">
        <v>629</v>
      </c>
      <c r="D486" s="6" t="s">
        <v>155</v>
      </c>
      <c r="E486" s="6" t="s">
        <v>156</v>
      </c>
      <c r="F486" s="6" t="s">
        <v>7</v>
      </c>
      <c r="G486" s="6" t="s">
        <v>157</v>
      </c>
      <c r="H486" s="6" t="s">
        <v>10</v>
      </c>
      <c r="I486" s="6" t="s">
        <v>2313</v>
      </c>
      <c r="J486" s="6">
        <v>5073</v>
      </c>
      <c r="K486" s="6" t="s">
        <v>2335</v>
      </c>
      <c r="L486" s="6">
        <f t="shared" si="32"/>
        <v>9</v>
      </c>
      <c r="M486" s="7">
        <v>360310795.19999999</v>
      </c>
      <c r="N486" s="7">
        <v>11000</v>
      </c>
      <c r="O486" s="8" t="s">
        <v>2336</v>
      </c>
      <c r="P486" s="6" t="s">
        <v>2321</v>
      </c>
      <c r="Q486" s="6"/>
      <c r="R486" s="6"/>
      <c r="S486" s="6"/>
      <c r="T486" s="6" t="s">
        <v>634</v>
      </c>
      <c r="U486" s="6" t="s">
        <v>635</v>
      </c>
      <c r="V486" s="6" t="s">
        <v>2317</v>
      </c>
      <c r="W486" s="7">
        <v>3</v>
      </c>
      <c r="X486" s="6" t="s">
        <v>2337</v>
      </c>
      <c r="Y486" s="13">
        <v>3107977315</v>
      </c>
      <c r="Z486" s="13">
        <v>500000000</v>
      </c>
      <c r="AA486"/>
      <c r="AB486"/>
      <c r="AC486"/>
    </row>
    <row r="487" spans="1:29" x14ac:dyDescent="0.25">
      <c r="A487" s="4" t="str">
        <f t="shared" si="30"/>
        <v>0219.01.11.10</v>
      </c>
      <c r="B487" s="4" t="str">
        <f t="shared" si="31"/>
        <v>0219.01.11</v>
      </c>
      <c r="C487" s="5" t="s">
        <v>629</v>
      </c>
      <c r="D487" s="6" t="s">
        <v>155</v>
      </c>
      <c r="E487" s="6" t="s">
        <v>156</v>
      </c>
      <c r="F487" s="6" t="s">
        <v>7</v>
      </c>
      <c r="G487" s="6" t="s">
        <v>157</v>
      </c>
      <c r="H487" s="6" t="s">
        <v>10</v>
      </c>
      <c r="I487" s="6" t="s">
        <v>2313</v>
      </c>
      <c r="J487" s="6">
        <v>5074</v>
      </c>
      <c r="K487" s="6" t="s">
        <v>2319</v>
      </c>
      <c r="L487" s="6">
        <f t="shared" si="32"/>
        <v>10</v>
      </c>
      <c r="M487" s="7">
        <v>1385012</v>
      </c>
      <c r="N487" s="7">
        <v>22</v>
      </c>
      <c r="O487" s="8" t="s">
        <v>2320</v>
      </c>
      <c r="P487" s="6" t="s">
        <v>2321</v>
      </c>
      <c r="Q487" s="6"/>
      <c r="R487" s="6"/>
      <c r="S487" s="6"/>
      <c r="T487" s="6" t="s">
        <v>634</v>
      </c>
      <c r="U487" s="6" t="s">
        <v>635</v>
      </c>
      <c r="V487" s="6" t="s">
        <v>2317</v>
      </c>
      <c r="W487" s="7">
        <v>3</v>
      </c>
      <c r="X487" s="6" t="s">
        <v>2322</v>
      </c>
      <c r="Y487" s="13">
        <v>3107977315</v>
      </c>
      <c r="Z487" s="13">
        <v>500000000</v>
      </c>
      <c r="AA487"/>
      <c r="AB487"/>
      <c r="AC487"/>
    </row>
    <row r="488" spans="1:29" x14ac:dyDescent="0.25">
      <c r="A488" s="4" t="str">
        <f t="shared" si="30"/>
        <v>0219.01.11.11</v>
      </c>
      <c r="B488" s="4" t="str">
        <f t="shared" si="31"/>
        <v>0219.01.11</v>
      </c>
      <c r="C488" s="9" t="s">
        <v>629</v>
      </c>
      <c r="D488" s="10" t="s">
        <v>155</v>
      </c>
      <c r="E488" s="10" t="s">
        <v>156</v>
      </c>
      <c r="F488" s="10" t="s">
        <v>7</v>
      </c>
      <c r="G488" s="10" t="s">
        <v>157</v>
      </c>
      <c r="H488" s="10" t="s">
        <v>10</v>
      </c>
      <c r="I488" s="10" t="s">
        <v>2313</v>
      </c>
      <c r="J488" s="10">
        <v>5075</v>
      </c>
      <c r="K488" s="10" t="s">
        <v>2323</v>
      </c>
      <c r="L488" s="6">
        <f t="shared" si="32"/>
        <v>11</v>
      </c>
      <c r="M488" s="11">
        <v>552612</v>
      </c>
      <c r="N488" s="11">
        <v>20</v>
      </c>
      <c r="O488" s="12" t="s">
        <v>2324</v>
      </c>
      <c r="P488" s="10" t="s">
        <v>2321</v>
      </c>
      <c r="Q488" s="10"/>
      <c r="R488" s="10"/>
      <c r="S488" s="10"/>
      <c r="T488" s="10" t="s">
        <v>634</v>
      </c>
      <c r="U488" s="10" t="s">
        <v>635</v>
      </c>
      <c r="V488" s="10" t="s">
        <v>2317</v>
      </c>
      <c r="W488" s="11">
        <v>3</v>
      </c>
      <c r="X488" s="10" t="s">
        <v>2325</v>
      </c>
      <c r="Y488" s="13">
        <v>3107977315</v>
      </c>
      <c r="Z488" s="13">
        <v>500000000</v>
      </c>
      <c r="AA488"/>
      <c r="AB488"/>
      <c r="AC488"/>
    </row>
    <row r="489" spans="1:29" x14ac:dyDescent="0.25">
      <c r="A489" s="4" t="str">
        <f t="shared" si="30"/>
        <v>0219.01.11.12</v>
      </c>
      <c r="B489" s="4" t="str">
        <f t="shared" si="31"/>
        <v>0219.01.11</v>
      </c>
      <c r="C489" s="5" t="s">
        <v>629</v>
      </c>
      <c r="D489" s="6" t="s">
        <v>155</v>
      </c>
      <c r="E489" s="6" t="s">
        <v>156</v>
      </c>
      <c r="F489" s="6" t="s">
        <v>7</v>
      </c>
      <c r="G489" s="6" t="s">
        <v>157</v>
      </c>
      <c r="H489" s="6" t="s">
        <v>10</v>
      </c>
      <c r="I489" s="6" t="s">
        <v>2313</v>
      </c>
      <c r="J489" s="6">
        <v>5076</v>
      </c>
      <c r="K489" s="6" t="s">
        <v>2326</v>
      </c>
      <c r="L489" s="6">
        <f t="shared" si="32"/>
        <v>12</v>
      </c>
      <c r="M489" s="7">
        <v>570612</v>
      </c>
      <c r="N489" s="7">
        <v>36</v>
      </c>
      <c r="O489" s="8" t="s">
        <v>2327</v>
      </c>
      <c r="P489" s="6" t="s">
        <v>2321</v>
      </c>
      <c r="Q489" s="6"/>
      <c r="R489" s="6"/>
      <c r="S489" s="6"/>
      <c r="T489" s="6" t="s">
        <v>634</v>
      </c>
      <c r="U489" s="6" t="s">
        <v>635</v>
      </c>
      <c r="V489" s="6" t="s">
        <v>2317</v>
      </c>
      <c r="W489" s="7">
        <v>3</v>
      </c>
      <c r="X489" s="6" t="s">
        <v>2328</v>
      </c>
      <c r="Y489" s="13">
        <v>3107977315</v>
      </c>
      <c r="Z489" s="13">
        <v>500000000</v>
      </c>
      <c r="AA489"/>
      <c r="AB489"/>
      <c r="AC489"/>
    </row>
    <row r="490" spans="1:29" x14ac:dyDescent="0.25">
      <c r="A490" s="4" t="str">
        <f t="shared" si="30"/>
        <v>0219.01.11.13</v>
      </c>
      <c r="B490" s="4" t="str">
        <f t="shared" si="31"/>
        <v>0219.01.11</v>
      </c>
      <c r="C490" s="5" t="s">
        <v>629</v>
      </c>
      <c r="D490" s="6" t="s">
        <v>155</v>
      </c>
      <c r="E490" s="6" t="s">
        <v>156</v>
      </c>
      <c r="F490" s="6" t="s">
        <v>7</v>
      </c>
      <c r="G490" s="6" t="s">
        <v>157</v>
      </c>
      <c r="H490" s="6" t="s">
        <v>10</v>
      </c>
      <c r="I490" s="6" t="s">
        <v>2313</v>
      </c>
      <c r="J490" s="6">
        <v>5077</v>
      </c>
      <c r="K490" s="6" t="s">
        <v>2370</v>
      </c>
      <c r="L490" s="6">
        <f t="shared" si="32"/>
        <v>13</v>
      </c>
      <c r="M490" s="7">
        <v>6075000</v>
      </c>
      <c r="N490" s="7">
        <v>300</v>
      </c>
      <c r="O490" s="8" t="s">
        <v>2371</v>
      </c>
      <c r="P490" s="6" t="s">
        <v>2321</v>
      </c>
      <c r="Q490" s="6"/>
      <c r="R490" s="6"/>
      <c r="S490" s="6"/>
      <c r="T490" s="6" t="s">
        <v>634</v>
      </c>
      <c r="U490" s="6" t="s">
        <v>635</v>
      </c>
      <c r="V490" s="6" t="s">
        <v>2317</v>
      </c>
      <c r="W490" s="7">
        <v>3</v>
      </c>
      <c r="X490" s="6" t="s">
        <v>2372</v>
      </c>
      <c r="Y490" s="13">
        <v>3107977315</v>
      </c>
      <c r="Z490" s="13">
        <v>500000000</v>
      </c>
      <c r="AA490"/>
      <c r="AB490"/>
      <c r="AC490"/>
    </row>
    <row r="491" spans="1:29" x14ac:dyDescent="0.25">
      <c r="A491" s="4" t="str">
        <f t="shared" si="30"/>
        <v>0219.01.12.1</v>
      </c>
      <c r="B491" s="4" t="str">
        <f t="shared" si="31"/>
        <v>0219.01.12</v>
      </c>
      <c r="C491" s="9" t="s">
        <v>629</v>
      </c>
      <c r="D491" s="10" t="s">
        <v>155</v>
      </c>
      <c r="E491" s="10" t="s">
        <v>156</v>
      </c>
      <c r="F491" s="10" t="s">
        <v>7</v>
      </c>
      <c r="G491" s="10" t="s">
        <v>157</v>
      </c>
      <c r="H491" s="10" t="s">
        <v>32</v>
      </c>
      <c r="I491" s="10" t="s">
        <v>2329</v>
      </c>
      <c r="J491" s="10">
        <v>184</v>
      </c>
      <c r="K491" s="10" t="s">
        <v>2367</v>
      </c>
      <c r="L491" s="6">
        <f t="shared" si="32"/>
        <v>1</v>
      </c>
      <c r="M491" s="11">
        <v>2452722.0499999998</v>
      </c>
      <c r="N491" s="11">
        <v>350</v>
      </c>
      <c r="O491" s="12" t="s">
        <v>1364</v>
      </c>
      <c r="P491" s="10" t="s">
        <v>2368</v>
      </c>
      <c r="Q491" s="10"/>
      <c r="R491" s="10"/>
      <c r="S491" s="10"/>
      <c r="T491" s="10" t="s">
        <v>634</v>
      </c>
      <c r="U491" s="10" t="s">
        <v>635</v>
      </c>
      <c r="V491" s="10" t="s">
        <v>2333</v>
      </c>
      <c r="W491" s="11">
        <v>3</v>
      </c>
      <c r="X491" s="10" t="s">
        <v>2369</v>
      </c>
      <c r="Y491" s="13">
        <v>630969134</v>
      </c>
      <c r="Z491" s="13">
        <v>368010895</v>
      </c>
      <c r="AA491"/>
      <c r="AB491"/>
      <c r="AC491"/>
    </row>
    <row r="492" spans="1:29" x14ac:dyDescent="0.25">
      <c r="A492" s="4" t="str">
        <f t="shared" si="30"/>
        <v>0219.01.12.2</v>
      </c>
      <c r="B492" s="4" t="str">
        <f t="shared" si="31"/>
        <v>0219.01.12</v>
      </c>
      <c r="C492" s="9" t="s">
        <v>629</v>
      </c>
      <c r="D492" s="10" t="s">
        <v>155</v>
      </c>
      <c r="E492" s="10" t="s">
        <v>156</v>
      </c>
      <c r="F492" s="10" t="s">
        <v>7</v>
      </c>
      <c r="G492" s="10" t="s">
        <v>157</v>
      </c>
      <c r="H492" s="10" t="s">
        <v>32</v>
      </c>
      <c r="I492" s="10" t="s">
        <v>2329</v>
      </c>
      <c r="J492" s="10">
        <v>5078</v>
      </c>
      <c r="K492" s="10" t="s">
        <v>2373</v>
      </c>
      <c r="L492" s="6">
        <f t="shared" si="32"/>
        <v>2</v>
      </c>
      <c r="M492" s="11">
        <v>2490000</v>
      </c>
      <c r="N492" s="11">
        <v>6</v>
      </c>
      <c r="O492" s="12" t="s">
        <v>2374</v>
      </c>
      <c r="P492" s="10" t="s">
        <v>2375</v>
      </c>
      <c r="Q492" s="10"/>
      <c r="R492" s="10"/>
      <c r="S492" s="10"/>
      <c r="T492" s="10" t="s">
        <v>634</v>
      </c>
      <c r="U492" s="10" t="s">
        <v>635</v>
      </c>
      <c r="V492" s="10" t="s">
        <v>2333</v>
      </c>
      <c r="W492" s="11">
        <v>3</v>
      </c>
      <c r="X492" s="10" t="s">
        <v>2376</v>
      </c>
      <c r="Y492" s="13">
        <v>630969134</v>
      </c>
      <c r="Z492" s="13">
        <v>368010895</v>
      </c>
      <c r="AA492"/>
      <c r="AB492"/>
      <c r="AC492"/>
    </row>
    <row r="493" spans="1:29" x14ac:dyDescent="0.25">
      <c r="A493" s="4" t="str">
        <f t="shared" si="30"/>
        <v>0219.01.12.3</v>
      </c>
      <c r="B493" s="4" t="str">
        <f t="shared" si="31"/>
        <v>0219.01.12</v>
      </c>
      <c r="C493" s="5" t="s">
        <v>629</v>
      </c>
      <c r="D493" s="6" t="s">
        <v>155</v>
      </c>
      <c r="E493" s="6" t="s">
        <v>156</v>
      </c>
      <c r="F493" s="6" t="s">
        <v>7</v>
      </c>
      <c r="G493" s="6" t="s">
        <v>157</v>
      </c>
      <c r="H493" s="6" t="s">
        <v>32</v>
      </c>
      <c r="I493" s="6" t="s">
        <v>2329</v>
      </c>
      <c r="J493" s="6">
        <v>5080</v>
      </c>
      <c r="K493" s="6" t="s">
        <v>2352</v>
      </c>
      <c r="L493" s="6">
        <f t="shared" si="32"/>
        <v>3</v>
      </c>
      <c r="M493" s="7">
        <v>4840826.4000000004</v>
      </c>
      <c r="N493" s="7">
        <v>1</v>
      </c>
      <c r="O493" s="8" t="s">
        <v>2353</v>
      </c>
      <c r="P493" s="6" t="s">
        <v>2354</v>
      </c>
      <c r="Q493" s="6"/>
      <c r="R493" s="6"/>
      <c r="S493" s="6"/>
      <c r="T493" s="6" t="s">
        <v>634</v>
      </c>
      <c r="U493" s="6" t="s">
        <v>635</v>
      </c>
      <c r="V493" s="6" t="s">
        <v>2333</v>
      </c>
      <c r="W493" s="7">
        <v>3</v>
      </c>
      <c r="X493" s="6" t="s">
        <v>2355</v>
      </c>
      <c r="Y493" s="13">
        <v>630969134</v>
      </c>
      <c r="Z493" s="13">
        <v>368010895</v>
      </c>
      <c r="AA493"/>
      <c r="AB493"/>
      <c r="AC493"/>
    </row>
    <row r="494" spans="1:29" x14ac:dyDescent="0.25">
      <c r="A494" s="4" t="str">
        <f t="shared" si="30"/>
        <v>0219.01.12.4</v>
      </c>
      <c r="B494" s="4" t="str">
        <f t="shared" si="31"/>
        <v>0219.01.12</v>
      </c>
      <c r="C494" s="5" t="s">
        <v>629</v>
      </c>
      <c r="D494" s="6" t="s">
        <v>155</v>
      </c>
      <c r="E494" s="6" t="s">
        <v>156</v>
      </c>
      <c r="F494" s="6" t="s">
        <v>7</v>
      </c>
      <c r="G494" s="6" t="s">
        <v>157</v>
      </c>
      <c r="H494" s="6" t="s">
        <v>32</v>
      </c>
      <c r="I494" s="6" t="s">
        <v>2329</v>
      </c>
      <c r="J494" s="6">
        <v>5081</v>
      </c>
      <c r="K494" s="6" t="s">
        <v>2377</v>
      </c>
      <c r="L494" s="6">
        <f t="shared" si="32"/>
        <v>4</v>
      </c>
      <c r="M494" s="7">
        <v>9034669.0899999999</v>
      </c>
      <c r="N494" s="7">
        <v>15</v>
      </c>
      <c r="O494" s="8" t="s">
        <v>2378</v>
      </c>
      <c r="P494" s="6" t="s">
        <v>2379</v>
      </c>
      <c r="Q494" s="6"/>
      <c r="R494" s="6"/>
      <c r="S494" s="6"/>
      <c r="T494" s="6" t="s">
        <v>634</v>
      </c>
      <c r="U494" s="6" t="s">
        <v>635</v>
      </c>
      <c r="V494" s="6" t="s">
        <v>2333</v>
      </c>
      <c r="W494" s="7">
        <v>3</v>
      </c>
      <c r="X494" s="6" t="s">
        <v>2380</v>
      </c>
      <c r="Y494" s="13">
        <v>630969134</v>
      </c>
      <c r="Z494" s="13">
        <v>368010895</v>
      </c>
      <c r="AA494"/>
      <c r="AB494"/>
      <c r="AC494"/>
    </row>
    <row r="495" spans="1:29" x14ac:dyDescent="0.25">
      <c r="A495" s="4" t="str">
        <f t="shared" si="30"/>
        <v>0219.01.12.5</v>
      </c>
      <c r="B495" s="4" t="str">
        <f t="shared" si="31"/>
        <v>0219.01.12</v>
      </c>
      <c r="C495" s="5" t="s">
        <v>629</v>
      </c>
      <c r="D495" s="6" t="s">
        <v>155</v>
      </c>
      <c r="E495" s="6" t="s">
        <v>156</v>
      </c>
      <c r="F495" s="6" t="s">
        <v>7</v>
      </c>
      <c r="G495" s="6" t="s">
        <v>157</v>
      </c>
      <c r="H495" s="6" t="s">
        <v>32</v>
      </c>
      <c r="I495" s="6" t="s">
        <v>2329</v>
      </c>
      <c r="J495" s="6">
        <v>5083</v>
      </c>
      <c r="K495" s="6" t="s">
        <v>2364</v>
      </c>
      <c r="L495" s="6">
        <f t="shared" si="32"/>
        <v>5</v>
      </c>
      <c r="M495" s="7">
        <v>241467437.59999999</v>
      </c>
      <c r="N495" s="7">
        <v>33</v>
      </c>
      <c r="O495" s="8" t="s">
        <v>2365</v>
      </c>
      <c r="P495" s="6" t="s">
        <v>2354</v>
      </c>
      <c r="Q495" s="6"/>
      <c r="R495" s="6"/>
      <c r="S495" s="6"/>
      <c r="T495" s="6" t="s">
        <v>634</v>
      </c>
      <c r="U495" s="6" t="s">
        <v>635</v>
      </c>
      <c r="V495" s="6" t="s">
        <v>2333</v>
      </c>
      <c r="W495" s="7">
        <v>3</v>
      </c>
      <c r="X495" s="6" t="s">
        <v>2366</v>
      </c>
      <c r="Y495" s="13">
        <v>630969134</v>
      </c>
      <c r="Z495" s="13">
        <v>368010895</v>
      </c>
      <c r="AA495"/>
      <c r="AB495"/>
      <c r="AC495"/>
    </row>
    <row r="496" spans="1:29" x14ac:dyDescent="0.25">
      <c r="A496" s="4" t="str">
        <f t="shared" si="30"/>
        <v>0219.01.12.6</v>
      </c>
      <c r="B496" s="4" t="str">
        <f t="shared" si="31"/>
        <v>0219.01.12</v>
      </c>
      <c r="C496" s="5" t="s">
        <v>629</v>
      </c>
      <c r="D496" s="6" t="s">
        <v>155</v>
      </c>
      <c r="E496" s="6" t="s">
        <v>156</v>
      </c>
      <c r="F496" s="6" t="s">
        <v>7</v>
      </c>
      <c r="G496" s="6" t="s">
        <v>157</v>
      </c>
      <c r="H496" s="6" t="s">
        <v>32</v>
      </c>
      <c r="I496" s="6" t="s">
        <v>2329</v>
      </c>
      <c r="J496" s="6">
        <v>5089</v>
      </c>
      <c r="K496" s="6" t="s">
        <v>2341</v>
      </c>
      <c r="L496" s="6">
        <f t="shared" si="32"/>
        <v>6</v>
      </c>
      <c r="M496" s="7">
        <v>70077772.799999997</v>
      </c>
      <c r="N496" s="7">
        <v>6401</v>
      </c>
      <c r="O496" s="8" t="s">
        <v>1364</v>
      </c>
      <c r="P496" s="6" t="s">
        <v>2342</v>
      </c>
      <c r="Q496" s="6"/>
      <c r="R496" s="6"/>
      <c r="S496" s="6"/>
      <c r="T496" s="6" t="s">
        <v>634</v>
      </c>
      <c r="U496" s="6" t="s">
        <v>635</v>
      </c>
      <c r="V496" s="6" t="s">
        <v>2333</v>
      </c>
      <c r="W496" s="7">
        <v>3</v>
      </c>
      <c r="X496" s="6" t="s">
        <v>2343</v>
      </c>
      <c r="Y496" s="13">
        <v>630969134</v>
      </c>
      <c r="Z496" s="13">
        <v>368010895</v>
      </c>
      <c r="AA496"/>
      <c r="AB496"/>
      <c r="AC496"/>
    </row>
    <row r="497" spans="1:29" x14ac:dyDescent="0.25">
      <c r="A497" s="4" t="str">
        <f t="shared" si="30"/>
        <v>0219.01.12.7</v>
      </c>
      <c r="B497" s="4" t="str">
        <f t="shared" si="31"/>
        <v>0219.01.12</v>
      </c>
      <c r="C497" s="9" t="s">
        <v>629</v>
      </c>
      <c r="D497" s="10" t="s">
        <v>155</v>
      </c>
      <c r="E497" s="10" t="s">
        <v>156</v>
      </c>
      <c r="F497" s="10" t="s">
        <v>7</v>
      </c>
      <c r="G497" s="10" t="s">
        <v>157</v>
      </c>
      <c r="H497" s="10" t="s">
        <v>32</v>
      </c>
      <c r="I497" s="10" t="s">
        <v>2329</v>
      </c>
      <c r="J497" s="10">
        <v>5090</v>
      </c>
      <c r="K497" s="10" t="s">
        <v>2330</v>
      </c>
      <c r="L497" s="6">
        <f t="shared" si="32"/>
        <v>7</v>
      </c>
      <c r="M497" s="11">
        <v>102663937.15000001</v>
      </c>
      <c r="N497" s="11">
        <v>1600</v>
      </c>
      <c r="O497" s="12" t="s">
        <v>2331</v>
      </c>
      <c r="P497" s="10" t="s">
        <v>2332</v>
      </c>
      <c r="Q497" s="10"/>
      <c r="R497" s="10"/>
      <c r="S497" s="10"/>
      <c r="T497" s="10" t="s">
        <v>634</v>
      </c>
      <c r="U497" s="10" t="s">
        <v>635</v>
      </c>
      <c r="V497" s="10" t="s">
        <v>2333</v>
      </c>
      <c r="W497" s="11">
        <v>3</v>
      </c>
      <c r="X497" s="10" t="s">
        <v>2334</v>
      </c>
      <c r="Y497" s="13">
        <v>630969134</v>
      </c>
      <c r="Z497" s="13">
        <v>368010895</v>
      </c>
      <c r="AA497"/>
      <c r="AB497"/>
      <c r="AC497"/>
    </row>
    <row r="498" spans="1:29" x14ac:dyDescent="0.25">
      <c r="A498" s="4" t="str">
        <f t="shared" si="30"/>
        <v>0220.01.11.1</v>
      </c>
      <c r="B498" s="4" t="str">
        <f t="shared" si="31"/>
        <v>0220.01.11</v>
      </c>
      <c r="C498" s="9" t="s">
        <v>629</v>
      </c>
      <c r="D498" s="10" t="s">
        <v>158</v>
      </c>
      <c r="E498" s="10" t="s">
        <v>159</v>
      </c>
      <c r="F498" s="10" t="s">
        <v>7</v>
      </c>
      <c r="G498" s="10" t="s">
        <v>160</v>
      </c>
      <c r="H498" s="10" t="s">
        <v>10</v>
      </c>
      <c r="I498" s="10" t="s">
        <v>2427</v>
      </c>
      <c r="J498" s="10">
        <v>4707</v>
      </c>
      <c r="K498" s="10" t="s">
        <v>2458</v>
      </c>
      <c r="L498" s="6">
        <f t="shared" si="32"/>
        <v>1</v>
      </c>
      <c r="M498" s="11">
        <v>28903600</v>
      </c>
      <c r="N498" s="11">
        <v>96</v>
      </c>
      <c r="O498" s="12" t="s">
        <v>2459</v>
      </c>
      <c r="P498" s="10" t="s">
        <v>2413</v>
      </c>
      <c r="Q498" s="10"/>
      <c r="R498" s="10"/>
      <c r="S498" s="10"/>
      <c r="T498" s="10" t="s">
        <v>634</v>
      </c>
      <c r="U498" s="10" t="s">
        <v>635</v>
      </c>
      <c r="V498" s="10" t="s">
        <v>2430</v>
      </c>
      <c r="W498" s="11">
        <v>3</v>
      </c>
      <c r="X498" s="10" t="s">
        <v>2460</v>
      </c>
      <c r="Y498" s="13">
        <v>570300418</v>
      </c>
      <c r="Z498" s="13">
        <v>1486789126</v>
      </c>
      <c r="AA498"/>
      <c r="AB498"/>
      <c r="AC498"/>
    </row>
    <row r="499" spans="1:29" x14ac:dyDescent="0.25">
      <c r="A499" s="4" t="str">
        <f t="shared" si="30"/>
        <v>0220.01.11.2</v>
      </c>
      <c r="B499" s="4" t="str">
        <f t="shared" si="31"/>
        <v>0220.01.11</v>
      </c>
      <c r="C499" s="9" t="s">
        <v>629</v>
      </c>
      <c r="D499" s="10" t="s">
        <v>158</v>
      </c>
      <c r="E499" s="10" t="s">
        <v>159</v>
      </c>
      <c r="F499" s="10" t="s">
        <v>7</v>
      </c>
      <c r="G499" s="10" t="s">
        <v>160</v>
      </c>
      <c r="H499" s="10" t="s">
        <v>10</v>
      </c>
      <c r="I499" s="10" t="s">
        <v>2427</v>
      </c>
      <c r="J499" s="10">
        <v>4797</v>
      </c>
      <c r="K499" s="10" t="s">
        <v>2483</v>
      </c>
      <c r="L499" s="6">
        <f t="shared" si="32"/>
        <v>2</v>
      </c>
      <c r="M499" s="11">
        <v>11648406</v>
      </c>
      <c r="N499" s="11">
        <v>77</v>
      </c>
      <c r="O499" s="12" t="s">
        <v>1602</v>
      </c>
      <c r="P499" s="10" t="s">
        <v>2484</v>
      </c>
      <c r="Q499" s="10"/>
      <c r="R499" s="10"/>
      <c r="S499" s="10"/>
      <c r="T499" s="10" t="s">
        <v>634</v>
      </c>
      <c r="U499" s="10" t="s">
        <v>635</v>
      </c>
      <c r="V499" s="10" t="s">
        <v>2430</v>
      </c>
      <c r="W499" s="11">
        <v>1</v>
      </c>
      <c r="X499" s="10" t="s">
        <v>2485</v>
      </c>
      <c r="Y499" s="13">
        <v>570300418</v>
      </c>
      <c r="Z499" s="13">
        <v>1486789126</v>
      </c>
      <c r="AA499"/>
      <c r="AB499"/>
      <c r="AC499"/>
    </row>
    <row r="500" spans="1:29" x14ac:dyDescent="0.25">
      <c r="A500" s="4" t="str">
        <f t="shared" si="30"/>
        <v>0220.01.11.3</v>
      </c>
      <c r="B500" s="4" t="str">
        <f t="shared" si="31"/>
        <v>0220.01.11</v>
      </c>
      <c r="C500" s="5" t="s">
        <v>629</v>
      </c>
      <c r="D500" s="6" t="s">
        <v>158</v>
      </c>
      <c r="E500" s="6" t="s">
        <v>159</v>
      </c>
      <c r="F500" s="6" t="s">
        <v>7</v>
      </c>
      <c r="G500" s="6" t="s">
        <v>160</v>
      </c>
      <c r="H500" s="6" t="s">
        <v>10</v>
      </c>
      <c r="I500" s="6" t="s">
        <v>2427</v>
      </c>
      <c r="J500" s="6">
        <v>5160</v>
      </c>
      <c r="K500" s="6" t="s">
        <v>2428</v>
      </c>
      <c r="L500" s="6">
        <f t="shared" si="32"/>
        <v>3</v>
      </c>
      <c r="M500" s="7">
        <v>1500000</v>
      </c>
      <c r="N500" s="7">
        <v>4</v>
      </c>
      <c r="O500" s="8" t="s">
        <v>2429</v>
      </c>
      <c r="P500" s="6" t="s">
        <v>2413</v>
      </c>
      <c r="Q500" s="6"/>
      <c r="R500" s="6"/>
      <c r="S500" s="6"/>
      <c r="T500" s="6" t="s">
        <v>634</v>
      </c>
      <c r="U500" s="6" t="s">
        <v>635</v>
      </c>
      <c r="V500" s="6" t="s">
        <v>2430</v>
      </c>
      <c r="W500" s="7">
        <v>2</v>
      </c>
      <c r="X500" s="6" t="s">
        <v>2431</v>
      </c>
      <c r="Y500" s="13">
        <v>570300418</v>
      </c>
      <c r="Z500" s="13">
        <v>1486789126</v>
      </c>
      <c r="AA500"/>
      <c r="AB500"/>
      <c r="AC500"/>
    </row>
    <row r="501" spans="1:29" x14ac:dyDescent="0.25">
      <c r="A501" s="4" t="str">
        <f t="shared" si="30"/>
        <v>0220.01.13.1</v>
      </c>
      <c r="B501" s="4" t="str">
        <f t="shared" si="31"/>
        <v>0220.01.13</v>
      </c>
      <c r="C501" s="5" t="s">
        <v>629</v>
      </c>
      <c r="D501" s="6" t="s">
        <v>158</v>
      </c>
      <c r="E501" s="6" t="s">
        <v>159</v>
      </c>
      <c r="F501" s="6" t="s">
        <v>7</v>
      </c>
      <c r="G501" s="6" t="s">
        <v>160</v>
      </c>
      <c r="H501" s="6" t="s">
        <v>40</v>
      </c>
      <c r="I501" s="6" t="s">
        <v>2397</v>
      </c>
      <c r="J501" s="6">
        <v>4708</v>
      </c>
      <c r="K501" s="6" t="s">
        <v>2435</v>
      </c>
      <c r="L501" s="6">
        <f t="shared" si="32"/>
        <v>1</v>
      </c>
      <c r="M501" s="7">
        <v>24047252</v>
      </c>
      <c r="N501" s="7">
        <v>21</v>
      </c>
      <c r="O501" s="8" t="s">
        <v>150</v>
      </c>
      <c r="P501" s="6" t="s">
        <v>1010</v>
      </c>
      <c r="Q501" s="6"/>
      <c r="R501" s="6"/>
      <c r="S501" s="6"/>
      <c r="T501" s="6" t="s">
        <v>634</v>
      </c>
      <c r="U501" s="6" t="s">
        <v>635</v>
      </c>
      <c r="V501" s="6" t="s">
        <v>2400</v>
      </c>
      <c r="W501" s="7">
        <v>1</v>
      </c>
      <c r="X501" s="6" t="s">
        <v>2436</v>
      </c>
      <c r="Y501" s="13">
        <v>58582010</v>
      </c>
      <c r="Z501" s="13">
        <v>58582010</v>
      </c>
      <c r="AA501"/>
      <c r="AB501"/>
      <c r="AC501"/>
    </row>
    <row r="502" spans="1:29" x14ac:dyDescent="0.25">
      <c r="A502" s="4" t="str">
        <f t="shared" si="30"/>
        <v>0220.01.13.2</v>
      </c>
      <c r="B502" s="4" t="str">
        <f t="shared" si="31"/>
        <v>0220.01.13</v>
      </c>
      <c r="C502" s="5" t="s">
        <v>629</v>
      </c>
      <c r="D502" s="6" t="s">
        <v>158</v>
      </c>
      <c r="E502" s="6" t="s">
        <v>159</v>
      </c>
      <c r="F502" s="6" t="s">
        <v>7</v>
      </c>
      <c r="G502" s="6" t="s">
        <v>160</v>
      </c>
      <c r="H502" s="6" t="s">
        <v>40</v>
      </c>
      <c r="I502" s="6" t="s">
        <v>2397</v>
      </c>
      <c r="J502" s="6">
        <v>5038</v>
      </c>
      <c r="K502" s="6" t="s">
        <v>2412</v>
      </c>
      <c r="L502" s="6">
        <f t="shared" si="32"/>
        <v>2</v>
      </c>
      <c r="M502" s="7">
        <v>15411572</v>
      </c>
      <c r="N502" s="7">
        <v>17</v>
      </c>
      <c r="O502" s="8" t="s">
        <v>1602</v>
      </c>
      <c r="P502" s="6" t="s">
        <v>2413</v>
      </c>
      <c r="Q502" s="6"/>
      <c r="R502" s="6"/>
      <c r="S502" s="6"/>
      <c r="T502" s="6" t="s">
        <v>634</v>
      </c>
      <c r="U502" s="6" t="s">
        <v>635</v>
      </c>
      <c r="V502" s="6" t="s">
        <v>2400</v>
      </c>
      <c r="W502" s="7">
        <v>1</v>
      </c>
      <c r="X502" s="6" t="s">
        <v>2414</v>
      </c>
      <c r="Y502" s="13">
        <v>58582010</v>
      </c>
      <c r="Z502" s="13">
        <v>58582010</v>
      </c>
      <c r="AA502"/>
      <c r="AB502"/>
      <c r="AC502"/>
    </row>
    <row r="503" spans="1:29" x14ac:dyDescent="0.25">
      <c r="A503" s="4" t="str">
        <f t="shared" si="30"/>
        <v>0220.01.13.3</v>
      </c>
      <c r="B503" s="4" t="str">
        <f t="shared" si="31"/>
        <v>0220.01.13</v>
      </c>
      <c r="C503" s="5" t="s">
        <v>629</v>
      </c>
      <c r="D503" s="6" t="s">
        <v>158</v>
      </c>
      <c r="E503" s="6" t="s">
        <v>159</v>
      </c>
      <c r="F503" s="6" t="s">
        <v>7</v>
      </c>
      <c r="G503" s="6" t="s">
        <v>160</v>
      </c>
      <c r="H503" s="6" t="s">
        <v>40</v>
      </c>
      <c r="I503" s="6" t="s">
        <v>2397</v>
      </c>
      <c r="J503" s="6">
        <v>5040</v>
      </c>
      <c r="K503" s="6" t="s">
        <v>2524</v>
      </c>
      <c r="L503" s="6">
        <f t="shared" si="32"/>
        <v>3</v>
      </c>
      <c r="M503" s="7">
        <v>11228657.119999999</v>
      </c>
      <c r="N503" s="7">
        <v>3</v>
      </c>
      <c r="O503" s="8" t="s">
        <v>2525</v>
      </c>
      <c r="P503" s="6" t="s">
        <v>2526</v>
      </c>
      <c r="Q503" s="6"/>
      <c r="R503" s="6"/>
      <c r="S503" s="6"/>
      <c r="T503" s="6" t="s">
        <v>634</v>
      </c>
      <c r="U503" s="6" t="s">
        <v>635</v>
      </c>
      <c r="V503" s="6" t="s">
        <v>2400</v>
      </c>
      <c r="W503" s="7">
        <v>1</v>
      </c>
      <c r="X503" s="6" t="s">
        <v>2527</v>
      </c>
      <c r="Y503" s="13">
        <v>58582010</v>
      </c>
      <c r="Z503" s="13">
        <v>58582010</v>
      </c>
      <c r="AA503"/>
      <c r="AB503"/>
      <c r="AC503"/>
    </row>
    <row r="504" spans="1:29" x14ac:dyDescent="0.25">
      <c r="A504" s="4" t="str">
        <f t="shared" si="30"/>
        <v>0220.01.13.4</v>
      </c>
      <c r="B504" s="4" t="str">
        <f t="shared" si="31"/>
        <v>0220.01.13</v>
      </c>
      <c r="C504" s="5" t="s">
        <v>629</v>
      </c>
      <c r="D504" s="6" t="s">
        <v>158</v>
      </c>
      <c r="E504" s="6" t="s">
        <v>159</v>
      </c>
      <c r="F504" s="6" t="s">
        <v>7</v>
      </c>
      <c r="G504" s="6" t="s">
        <v>160</v>
      </c>
      <c r="H504" s="6" t="s">
        <v>40</v>
      </c>
      <c r="I504" s="6" t="s">
        <v>2397</v>
      </c>
      <c r="J504" s="6">
        <v>5041</v>
      </c>
      <c r="K504" s="6" t="s">
        <v>2398</v>
      </c>
      <c r="L504" s="6">
        <f t="shared" si="32"/>
        <v>4</v>
      </c>
      <c r="M504" s="7">
        <v>6222916</v>
      </c>
      <c r="N504" s="7">
        <v>15</v>
      </c>
      <c r="O504" s="8" t="s">
        <v>2399</v>
      </c>
      <c r="P504" s="6" t="s">
        <v>1010</v>
      </c>
      <c r="Q504" s="6"/>
      <c r="R504" s="6"/>
      <c r="S504" s="6"/>
      <c r="T504" s="6" t="s">
        <v>634</v>
      </c>
      <c r="U504" s="6" t="s">
        <v>635</v>
      </c>
      <c r="V504" s="6" t="s">
        <v>2400</v>
      </c>
      <c r="W504" s="7">
        <v>1</v>
      </c>
      <c r="X504" s="6" t="s">
        <v>2401</v>
      </c>
      <c r="Y504" s="13">
        <v>58582010</v>
      </c>
      <c r="Z504" s="13">
        <v>58582010</v>
      </c>
      <c r="AA504"/>
      <c r="AB504"/>
      <c r="AC504"/>
    </row>
    <row r="505" spans="1:29" x14ac:dyDescent="0.25">
      <c r="A505" s="4" t="str">
        <f t="shared" si="30"/>
        <v>0220.01.13.5</v>
      </c>
      <c r="B505" s="4" t="str">
        <f t="shared" si="31"/>
        <v>0220.01.13</v>
      </c>
      <c r="C505" s="9" t="s">
        <v>629</v>
      </c>
      <c r="D505" s="10" t="s">
        <v>158</v>
      </c>
      <c r="E505" s="10" t="s">
        <v>159</v>
      </c>
      <c r="F505" s="10" t="s">
        <v>7</v>
      </c>
      <c r="G505" s="10" t="s">
        <v>160</v>
      </c>
      <c r="H505" s="10" t="s">
        <v>40</v>
      </c>
      <c r="I505" s="10" t="s">
        <v>2397</v>
      </c>
      <c r="J505" s="10">
        <v>5159</v>
      </c>
      <c r="K505" s="10" t="s">
        <v>2489</v>
      </c>
      <c r="L505" s="6">
        <f t="shared" si="32"/>
        <v>5</v>
      </c>
      <c r="M505" s="11">
        <v>1671612.88</v>
      </c>
      <c r="N505" s="11">
        <v>3</v>
      </c>
      <c r="O505" s="12" t="s">
        <v>2490</v>
      </c>
      <c r="P505" s="10" t="s">
        <v>2088</v>
      </c>
      <c r="Q505" s="10"/>
      <c r="R505" s="10"/>
      <c r="S505" s="10"/>
      <c r="T505" s="10" t="s">
        <v>634</v>
      </c>
      <c r="U505" s="10" t="s">
        <v>635</v>
      </c>
      <c r="V505" s="10" t="s">
        <v>2400</v>
      </c>
      <c r="W505" s="11">
        <v>1</v>
      </c>
      <c r="X505" s="10" t="s">
        <v>2491</v>
      </c>
      <c r="Y505" s="13">
        <v>58582010</v>
      </c>
      <c r="Z505" s="13">
        <v>58582010</v>
      </c>
      <c r="AA505"/>
      <c r="AB505"/>
      <c r="AC505"/>
    </row>
    <row r="506" spans="1:29" x14ac:dyDescent="0.25">
      <c r="A506" s="4" t="str">
        <f t="shared" si="30"/>
        <v>0220.01.13.6</v>
      </c>
      <c r="B506" s="4" t="str">
        <f t="shared" si="31"/>
        <v>0220.01.13</v>
      </c>
      <c r="C506" s="9" t="s">
        <v>629</v>
      </c>
      <c r="D506" s="10" t="s">
        <v>158</v>
      </c>
      <c r="E506" s="10" t="s">
        <v>159</v>
      </c>
      <c r="F506" s="10" t="s">
        <v>7</v>
      </c>
      <c r="G506" s="10" t="s">
        <v>160</v>
      </c>
      <c r="H506" s="10" t="s">
        <v>40</v>
      </c>
      <c r="I506" s="10" t="s">
        <v>2397</v>
      </c>
      <c r="J506" s="10">
        <v>5161</v>
      </c>
      <c r="K506" s="10" t="s">
        <v>2508</v>
      </c>
      <c r="L506" s="6">
        <f t="shared" si="32"/>
        <v>6</v>
      </c>
      <c r="M506" s="11">
        <v>0</v>
      </c>
      <c r="N506" s="11">
        <v>2</v>
      </c>
      <c r="O506" s="12" t="s">
        <v>2509</v>
      </c>
      <c r="P506" s="10" t="s">
        <v>2510</v>
      </c>
      <c r="Q506" s="10"/>
      <c r="R506" s="10"/>
      <c r="S506" s="10"/>
      <c r="T506" s="10" t="s">
        <v>634</v>
      </c>
      <c r="U506" s="10" t="s">
        <v>635</v>
      </c>
      <c r="V506" s="10" t="s">
        <v>2400</v>
      </c>
      <c r="W506" s="11">
        <v>2</v>
      </c>
      <c r="X506" s="10" t="s">
        <v>2511</v>
      </c>
      <c r="Y506" s="13">
        <v>58582010</v>
      </c>
      <c r="Z506" s="13">
        <v>58582010</v>
      </c>
      <c r="AA506"/>
      <c r="AB506"/>
      <c r="AC506"/>
    </row>
    <row r="507" spans="1:29" x14ac:dyDescent="0.25">
      <c r="A507" s="4" t="str">
        <f t="shared" si="30"/>
        <v>0220.01.14.1</v>
      </c>
      <c r="B507" s="4" t="str">
        <f t="shared" si="31"/>
        <v>0220.01.14</v>
      </c>
      <c r="C507" s="5" t="s">
        <v>629</v>
      </c>
      <c r="D507" s="6" t="s">
        <v>158</v>
      </c>
      <c r="E507" s="6" t="s">
        <v>159</v>
      </c>
      <c r="F507" s="6" t="s">
        <v>7</v>
      </c>
      <c r="G507" s="6" t="s">
        <v>160</v>
      </c>
      <c r="H507" s="6" t="s">
        <v>41</v>
      </c>
      <c r="I507" s="6" t="s">
        <v>2381</v>
      </c>
      <c r="J507" s="6">
        <v>4802</v>
      </c>
      <c r="K507" s="6" t="s">
        <v>2497</v>
      </c>
      <c r="L507" s="6">
        <f t="shared" si="32"/>
        <v>1</v>
      </c>
      <c r="M507" s="7">
        <v>3661875</v>
      </c>
      <c r="N507" s="7">
        <v>1</v>
      </c>
      <c r="O507" s="8" t="s">
        <v>2498</v>
      </c>
      <c r="P507" s="6" t="s">
        <v>2384</v>
      </c>
      <c r="Q507" s="6"/>
      <c r="R507" s="6"/>
      <c r="S507" s="6"/>
      <c r="T507" s="6" t="s">
        <v>634</v>
      </c>
      <c r="U507" s="6" t="s">
        <v>635</v>
      </c>
      <c r="V507" s="6" t="s">
        <v>2385</v>
      </c>
      <c r="W507" s="7">
        <v>1</v>
      </c>
      <c r="X507" s="6" t="s">
        <v>2499</v>
      </c>
      <c r="Y507" s="13">
        <v>433940032</v>
      </c>
      <c r="Z507" s="13">
        <v>38174404</v>
      </c>
      <c r="AA507"/>
      <c r="AB507"/>
      <c r="AC507"/>
    </row>
    <row r="508" spans="1:29" x14ac:dyDescent="0.25">
      <c r="A508" s="4" t="str">
        <f t="shared" si="30"/>
        <v>0220.01.14.2</v>
      </c>
      <c r="B508" s="4" t="str">
        <f t="shared" si="31"/>
        <v>0220.01.14</v>
      </c>
      <c r="C508" s="9" t="s">
        <v>629</v>
      </c>
      <c r="D508" s="10" t="s">
        <v>158</v>
      </c>
      <c r="E508" s="10" t="s">
        <v>159</v>
      </c>
      <c r="F508" s="10" t="s">
        <v>7</v>
      </c>
      <c r="G508" s="10" t="s">
        <v>160</v>
      </c>
      <c r="H508" s="10" t="s">
        <v>41</v>
      </c>
      <c r="I508" s="10" t="s">
        <v>2381</v>
      </c>
      <c r="J508" s="10">
        <v>4803</v>
      </c>
      <c r="K508" s="10" t="s">
        <v>2500</v>
      </c>
      <c r="L508" s="6">
        <f t="shared" si="32"/>
        <v>2</v>
      </c>
      <c r="M508" s="11">
        <v>216918.75</v>
      </c>
      <c r="N508" s="11">
        <v>1</v>
      </c>
      <c r="O508" s="12" t="s">
        <v>2501</v>
      </c>
      <c r="P508" s="10" t="s">
        <v>2502</v>
      </c>
      <c r="Q508" s="10"/>
      <c r="R508" s="10"/>
      <c r="S508" s="10"/>
      <c r="T508" s="10" t="s">
        <v>634</v>
      </c>
      <c r="U508" s="10" t="s">
        <v>635</v>
      </c>
      <c r="V508" s="10" t="s">
        <v>2385</v>
      </c>
      <c r="W508" s="11">
        <v>1</v>
      </c>
      <c r="X508" s="10" t="s">
        <v>2503</v>
      </c>
      <c r="Y508" s="13">
        <v>433940032</v>
      </c>
      <c r="Z508" s="13">
        <v>38174404</v>
      </c>
      <c r="AA508"/>
      <c r="AB508"/>
      <c r="AC508"/>
    </row>
    <row r="509" spans="1:29" x14ac:dyDescent="0.25">
      <c r="A509" s="4" t="str">
        <f t="shared" si="30"/>
        <v>0220.01.14.3</v>
      </c>
      <c r="B509" s="4" t="str">
        <f t="shared" si="31"/>
        <v>0220.01.14</v>
      </c>
      <c r="C509" s="9" t="s">
        <v>629</v>
      </c>
      <c r="D509" s="10" t="s">
        <v>158</v>
      </c>
      <c r="E509" s="10" t="s">
        <v>159</v>
      </c>
      <c r="F509" s="10" t="s">
        <v>7</v>
      </c>
      <c r="G509" s="10" t="s">
        <v>160</v>
      </c>
      <c r="H509" s="10" t="s">
        <v>41</v>
      </c>
      <c r="I509" s="10" t="s">
        <v>2381</v>
      </c>
      <c r="J509" s="10">
        <v>4804</v>
      </c>
      <c r="K509" s="10" t="s">
        <v>2382</v>
      </c>
      <c r="L509" s="6">
        <f t="shared" si="32"/>
        <v>3</v>
      </c>
      <c r="M509" s="11">
        <v>1448212.5</v>
      </c>
      <c r="N509" s="11">
        <v>1</v>
      </c>
      <c r="O509" s="12" t="s">
        <v>2383</v>
      </c>
      <c r="P509" s="10" t="s">
        <v>2384</v>
      </c>
      <c r="Q509" s="10"/>
      <c r="R509" s="10"/>
      <c r="S509" s="10"/>
      <c r="T509" s="10" t="s">
        <v>634</v>
      </c>
      <c r="U509" s="10" t="s">
        <v>635</v>
      </c>
      <c r="V509" s="10" t="s">
        <v>2385</v>
      </c>
      <c r="W509" s="11">
        <v>1</v>
      </c>
      <c r="X509" s="10" t="s">
        <v>2386</v>
      </c>
      <c r="Y509" s="13">
        <v>433940032</v>
      </c>
      <c r="Z509" s="13">
        <v>38174404</v>
      </c>
      <c r="AA509"/>
      <c r="AB509"/>
      <c r="AC509"/>
    </row>
    <row r="510" spans="1:29" x14ac:dyDescent="0.25">
      <c r="A510" s="4" t="str">
        <f t="shared" si="30"/>
        <v>0220.01.14.4</v>
      </c>
      <c r="B510" s="4" t="str">
        <f t="shared" si="31"/>
        <v>0220.01.14</v>
      </c>
      <c r="C510" s="9" t="s">
        <v>629</v>
      </c>
      <c r="D510" s="10" t="s">
        <v>158</v>
      </c>
      <c r="E510" s="10" t="s">
        <v>159</v>
      </c>
      <c r="F510" s="10" t="s">
        <v>7</v>
      </c>
      <c r="G510" s="10" t="s">
        <v>160</v>
      </c>
      <c r="H510" s="10" t="s">
        <v>41</v>
      </c>
      <c r="I510" s="10" t="s">
        <v>2381</v>
      </c>
      <c r="J510" s="10">
        <v>4805</v>
      </c>
      <c r="K510" s="10" t="s">
        <v>2437</v>
      </c>
      <c r="L510" s="6">
        <f t="shared" si="32"/>
        <v>4</v>
      </c>
      <c r="M510" s="11">
        <v>723062.5</v>
      </c>
      <c r="N510" s="11">
        <v>2</v>
      </c>
      <c r="O510" s="12" t="s">
        <v>2438</v>
      </c>
      <c r="P510" s="10" t="s">
        <v>2439</v>
      </c>
      <c r="Q510" s="10"/>
      <c r="R510" s="10"/>
      <c r="S510" s="10"/>
      <c r="T510" s="10" t="s">
        <v>634</v>
      </c>
      <c r="U510" s="10" t="s">
        <v>635</v>
      </c>
      <c r="V510" s="10" t="s">
        <v>2385</v>
      </c>
      <c r="W510" s="11">
        <v>1</v>
      </c>
      <c r="X510" s="10" t="s">
        <v>2440</v>
      </c>
      <c r="Y510" s="13">
        <v>433940032</v>
      </c>
      <c r="Z510" s="13">
        <v>38174404</v>
      </c>
      <c r="AA510"/>
      <c r="AB510"/>
      <c r="AC510"/>
    </row>
    <row r="511" spans="1:29" x14ac:dyDescent="0.25">
      <c r="A511" s="4" t="str">
        <f t="shared" si="30"/>
        <v>0220.01.14.5</v>
      </c>
      <c r="B511" s="4" t="str">
        <f t="shared" si="31"/>
        <v>0220.01.14</v>
      </c>
      <c r="C511" s="5" t="s">
        <v>629</v>
      </c>
      <c r="D511" s="6" t="s">
        <v>158</v>
      </c>
      <c r="E511" s="6" t="s">
        <v>159</v>
      </c>
      <c r="F511" s="6" t="s">
        <v>7</v>
      </c>
      <c r="G511" s="6" t="s">
        <v>160</v>
      </c>
      <c r="H511" s="6" t="s">
        <v>41</v>
      </c>
      <c r="I511" s="6" t="s">
        <v>2381</v>
      </c>
      <c r="J511" s="6">
        <v>4806</v>
      </c>
      <c r="K511" s="6" t="s">
        <v>2441</v>
      </c>
      <c r="L511" s="6">
        <f t="shared" si="32"/>
        <v>5</v>
      </c>
      <c r="M511" s="7">
        <v>9438056.25</v>
      </c>
      <c r="N511" s="7">
        <v>1500</v>
      </c>
      <c r="O511" s="8" t="s">
        <v>2442</v>
      </c>
      <c r="P511" s="6" t="s">
        <v>2443</v>
      </c>
      <c r="Q511" s="6"/>
      <c r="R511" s="6"/>
      <c r="S511" s="6"/>
      <c r="T511" s="6" t="s">
        <v>634</v>
      </c>
      <c r="U511" s="6" t="s">
        <v>635</v>
      </c>
      <c r="V511" s="6" t="s">
        <v>2385</v>
      </c>
      <c r="W511" s="7">
        <v>1</v>
      </c>
      <c r="X511" s="6" t="s">
        <v>2444</v>
      </c>
      <c r="Y511" s="13">
        <v>433940032</v>
      </c>
      <c r="Z511" s="13">
        <v>38174404</v>
      </c>
      <c r="AA511"/>
      <c r="AB511"/>
      <c r="AC511"/>
    </row>
    <row r="512" spans="1:29" x14ac:dyDescent="0.25">
      <c r="A512" s="4" t="str">
        <f t="shared" si="30"/>
        <v>0220.01.14.6</v>
      </c>
      <c r="B512" s="4" t="str">
        <f t="shared" si="31"/>
        <v>0220.01.14</v>
      </c>
      <c r="C512" s="9" t="s">
        <v>629</v>
      </c>
      <c r="D512" s="10" t="s">
        <v>158</v>
      </c>
      <c r="E512" s="10" t="s">
        <v>159</v>
      </c>
      <c r="F512" s="10" t="s">
        <v>7</v>
      </c>
      <c r="G512" s="10" t="s">
        <v>160</v>
      </c>
      <c r="H512" s="10" t="s">
        <v>41</v>
      </c>
      <c r="I512" s="10" t="s">
        <v>2381</v>
      </c>
      <c r="J512" s="10">
        <v>4807</v>
      </c>
      <c r="K512" s="10" t="s">
        <v>2432</v>
      </c>
      <c r="L512" s="6">
        <f t="shared" si="32"/>
        <v>6</v>
      </c>
      <c r="M512" s="11">
        <v>1193437.5</v>
      </c>
      <c r="N512" s="11">
        <v>13</v>
      </c>
      <c r="O512" s="12" t="s">
        <v>2399</v>
      </c>
      <c r="P512" s="10" t="s">
        <v>2433</v>
      </c>
      <c r="Q512" s="10"/>
      <c r="R512" s="10"/>
      <c r="S512" s="10"/>
      <c r="T512" s="10" t="s">
        <v>634</v>
      </c>
      <c r="U512" s="10" t="s">
        <v>635</v>
      </c>
      <c r="V512" s="10" t="s">
        <v>2385</v>
      </c>
      <c r="W512" s="11">
        <v>1</v>
      </c>
      <c r="X512" s="10" t="s">
        <v>2434</v>
      </c>
      <c r="Y512" s="13">
        <v>433940032</v>
      </c>
      <c r="Z512" s="13">
        <v>38174404</v>
      </c>
      <c r="AA512"/>
      <c r="AB512"/>
      <c r="AC512"/>
    </row>
    <row r="513" spans="1:29" x14ac:dyDescent="0.25">
      <c r="A513" s="4" t="str">
        <f t="shared" si="30"/>
        <v>0220.01.14.7</v>
      </c>
      <c r="B513" s="4" t="str">
        <f t="shared" si="31"/>
        <v>0220.01.14</v>
      </c>
      <c r="C513" s="9" t="s">
        <v>629</v>
      </c>
      <c r="D513" s="10" t="s">
        <v>158</v>
      </c>
      <c r="E513" s="10" t="s">
        <v>159</v>
      </c>
      <c r="F513" s="10" t="s">
        <v>7</v>
      </c>
      <c r="G513" s="10" t="s">
        <v>160</v>
      </c>
      <c r="H513" s="10" t="s">
        <v>41</v>
      </c>
      <c r="I513" s="10" t="s">
        <v>2381</v>
      </c>
      <c r="J513" s="10">
        <v>4809</v>
      </c>
      <c r="K513" s="10" t="s">
        <v>2445</v>
      </c>
      <c r="L513" s="6">
        <f t="shared" si="32"/>
        <v>7</v>
      </c>
      <c r="M513" s="11">
        <v>9600000</v>
      </c>
      <c r="N513" s="11">
        <v>49</v>
      </c>
      <c r="O513" s="12" t="s">
        <v>2446</v>
      </c>
      <c r="P513" s="10" t="s">
        <v>2447</v>
      </c>
      <c r="Q513" s="10"/>
      <c r="R513" s="10"/>
      <c r="S513" s="10"/>
      <c r="T513" s="10" t="s">
        <v>634</v>
      </c>
      <c r="U513" s="10" t="s">
        <v>635</v>
      </c>
      <c r="V513" s="10" t="s">
        <v>2385</v>
      </c>
      <c r="W513" s="11">
        <v>1</v>
      </c>
      <c r="X513" s="10" t="s">
        <v>2448</v>
      </c>
      <c r="Y513" s="13">
        <v>433940032</v>
      </c>
      <c r="Z513" s="13">
        <v>38174404</v>
      </c>
      <c r="AA513"/>
      <c r="AB513"/>
      <c r="AC513"/>
    </row>
    <row r="514" spans="1:29" x14ac:dyDescent="0.25">
      <c r="A514" s="4" t="str">
        <f t="shared" si="30"/>
        <v>0220.01.14.8</v>
      </c>
      <c r="B514" s="4" t="str">
        <f t="shared" si="31"/>
        <v>0220.01.14</v>
      </c>
      <c r="C514" s="5" t="s">
        <v>629</v>
      </c>
      <c r="D514" s="6" t="s">
        <v>158</v>
      </c>
      <c r="E514" s="6" t="s">
        <v>159</v>
      </c>
      <c r="F514" s="6" t="s">
        <v>7</v>
      </c>
      <c r="G514" s="6" t="s">
        <v>160</v>
      </c>
      <c r="H514" s="6" t="s">
        <v>41</v>
      </c>
      <c r="I514" s="6" t="s">
        <v>2381</v>
      </c>
      <c r="J514" s="6">
        <v>4810</v>
      </c>
      <c r="K514" s="6" t="s">
        <v>2449</v>
      </c>
      <c r="L514" s="6">
        <f t="shared" si="32"/>
        <v>8</v>
      </c>
      <c r="M514" s="7">
        <v>2993437.5</v>
      </c>
      <c r="N514" s="7">
        <v>1720</v>
      </c>
      <c r="O514" s="8" t="s">
        <v>2409</v>
      </c>
      <c r="P514" s="6" t="s">
        <v>2450</v>
      </c>
      <c r="Q514" s="6"/>
      <c r="R514" s="6"/>
      <c r="S514" s="6"/>
      <c r="T514" s="6" t="s">
        <v>634</v>
      </c>
      <c r="U514" s="6" t="s">
        <v>635</v>
      </c>
      <c r="V514" s="6" t="s">
        <v>2385</v>
      </c>
      <c r="W514" s="7">
        <v>1</v>
      </c>
      <c r="X514" s="6" t="s">
        <v>2451</v>
      </c>
      <c r="Y514" s="13">
        <v>433940032</v>
      </c>
      <c r="Z514" s="13">
        <v>38174404</v>
      </c>
      <c r="AA514"/>
      <c r="AB514"/>
      <c r="AC514"/>
    </row>
    <row r="515" spans="1:29" x14ac:dyDescent="0.25">
      <c r="A515" s="4" t="str">
        <f t="shared" si="30"/>
        <v>0220.01.14.9</v>
      </c>
      <c r="B515" s="4" t="str">
        <f t="shared" si="31"/>
        <v>0220.01.14</v>
      </c>
      <c r="C515" s="5" t="s">
        <v>629</v>
      </c>
      <c r="D515" s="6" t="s">
        <v>158</v>
      </c>
      <c r="E515" s="6" t="s">
        <v>159</v>
      </c>
      <c r="F515" s="6" t="s">
        <v>7</v>
      </c>
      <c r="G515" s="6" t="s">
        <v>160</v>
      </c>
      <c r="H515" s="6" t="s">
        <v>41</v>
      </c>
      <c r="I515" s="6" t="s">
        <v>2381</v>
      </c>
      <c r="J515" s="6">
        <v>4811</v>
      </c>
      <c r="K515" s="6" t="s">
        <v>2461</v>
      </c>
      <c r="L515" s="6">
        <f t="shared" si="32"/>
        <v>9</v>
      </c>
      <c r="M515" s="7">
        <v>2600000</v>
      </c>
      <c r="N515" s="7">
        <v>480</v>
      </c>
      <c r="O515" s="8" t="s">
        <v>2409</v>
      </c>
      <c r="P515" s="6" t="s">
        <v>2447</v>
      </c>
      <c r="Q515" s="6"/>
      <c r="R515" s="6"/>
      <c r="S515" s="6"/>
      <c r="T515" s="6" t="s">
        <v>634</v>
      </c>
      <c r="U515" s="6" t="s">
        <v>635</v>
      </c>
      <c r="V515" s="6" t="s">
        <v>2385</v>
      </c>
      <c r="W515" s="7">
        <v>1</v>
      </c>
      <c r="X515" s="6" t="s">
        <v>2462</v>
      </c>
      <c r="Y515" s="13">
        <v>433940032</v>
      </c>
      <c r="Z515" s="13">
        <v>38174404</v>
      </c>
      <c r="AA515"/>
      <c r="AB515"/>
      <c r="AC515"/>
    </row>
    <row r="516" spans="1:29" x14ac:dyDescent="0.25">
      <c r="A516" s="4" t="str">
        <f t="shared" ref="A516:A579" si="33">D516&amp;"."&amp;F516&amp;"."&amp;H516&amp;"."&amp;L516</f>
        <v>0220.01.14.10</v>
      </c>
      <c r="B516" s="4" t="str">
        <f t="shared" ref="B516:B579" si="34">D516&amp;"."&amp;F516&amp;"."&amp;H516</f>
        <v>0220.01.14</v>
      </c>
      <c r="C516" s="9" t="s">
        <v>629</v>
      </c>
      <c r="D516" s="10" t="s">
        <v>158</v>
      </c>
      <c r="E516" s="10" t="s">
        <v>159</v>
      </c>
      <c r="F516" s="10" t="s">
        <v>7</v>
      </c>
      <c r="G516" s="10" t="s">
        <v>160</v>
      </c>
      <c r="H516" s="10" t="s">
        <v>41</v>
      </c>
      <c r="I516" s="10" t="s">
        <v>2381</v>
      </c>
      <c r="J516" s="10">
        <v>4812</v>
      </c>
      <c r="K516" s="10" t="s">
        <v>2463</v>
      </c>
      <c r="L516" s="6">
        <f t="shared" si="32"/>
        <v>10</v>
      </c>
      <c r="M516" s="11">
        <v>5000000</v>
      </c>
      <c r="N516" s="11">
        <v>10</v>
      </c>
      <c r="O516" s="12" t="s">
        <v>2464</v>
      </c>
      <c r="P516" s="10" t="s">
        <v>2465</v>
      </c>
      <c r="Q516" s="10"/>
      <c r="R516" s="10"/>
      <c r="S516" s="10"/>
      <c r="T516" s="10" t="s">
        <v>634</v>
      </c>
      <c r="U516" s="10" t="s">
        <v>635</v>
      </c>
      <c r="V516" s="10" t="s">
        <v>2385</v>
      </c>
      <c r="W516" s="11">
        <v>1</v>
      </c>
      <c r="X516" s="10" t="s">
        <v>2466</v>
      </c>
      <c r="Y516" s="13">
        <v>433940032</v>
      </c>
      <c r="Z516" s="13">
        <v>38174404</v>
      </c>
      <c r="AA516"/>
      <c r="AB516"/>
      <c r="AC516"/>
    </row>
    <row r="517" spans="1:29" x14ac:dyDescent="0.25">
      <c r="A517" s="4" t="str">
        <f t="shared" si="33"/>
        <v>0220.01.14.11</v>
      </c>
      <c r="B517" s="4" t="str">
        <f t="shared" si="34"/>
        <v>0220.01.14</v>
      </c>
      <c r="C517" s="5" t="s">
        <v>629</v>
      </c>
      <c r="D517" s="6" t="s">
        <v>158</v>
      </c>
      <c r="E517" s="6" t="s">
        <v>159</v>
      </c>
      <c r="F517" s="6" t="s">
        <v>7</v>
      </c>
      <c r="G517" s="6" t="s">
        <v>160</v>
      </c>
      <c r="H517" s="6" t="s">
        <v>41</v>
      </c>
      <c r="I517" s="6" t="s">
        <v>2381</v>
      </c>
      <c r="J517" s="6">
        <v>4813</v>
      </c>
      <c r="K517" s="6" t="s">
        <v>2467</v>
      </c>
      <c r="L517" s="6">
        <f t="shared" ref="L517:L580" si="35">IF(I517=I516,L516+1,1)</f>
        <v>11</v>
      </c>
      <c r="M517" s="7">
        <v>4400000</v>
      </c>
      <c r="N517" s="7">
        <v>3</v>
      </c>
      <c r="O517" s="8" t="s">
        <v>2468</v>
      </c>
      <c r="P517" s="6" t="s">
        <v>2447</v>
      </c>
      <c r="Q517" s="6"/>
      <c r="R517" s="6"/>
      <c r="S517" s="6"/>
      <c r="T517" s="6" t="s">
        <v>634</v>
      </c>
      <c r="U517" s="6" t="s">
        <v>635</v>
      </c>
      <c r="V517" s="6" t="s">
        <v>2385</v>
      </c>
      <c r="W517" s="7">
        <v>1</v>
      </c>
      <c r="X517" s="6" t="s">
        <v>2469</v>
      </c>
      <c r="Y517" s="13">
        <v>433940032</v>
      </c>
      <c r="Z517" s="13">
        <v>38174404</v>
      </c>
      <c r="AA517"/>
      <c r="AB517"/>
      <c r="AC517"/>
    </row>
    <row r="518" spans="1:29" x14ac:dyDescent="0.25">
      <c r="A518" s="4" t="str">
        <f t="shared" si="33"/>
        <v>0220.01.14.12</v>
      </c>
      <c r="B518" s="4" t="str">
        <f t="shared" si="34"/>
        <v>0220.01.14</v>
      </c>
      <c r="C518" s="5" t="s">
        <v>629</v>
      </c>
      <c r="D518" s="6" t="s">
        <v>158</v>
      </c>
      <c r="E518" s="6" t="s">
        <v>159</v>
      </c>
      <c r="F518" s="6" t="s">
        <v>7</v>
      </c>
      <c r="G518" s="6" t="s">
        <v>160</v>
      </c>
      <c r="H518" s="6" t="s">
        <v>41</v>
      </c>
      <c r="I518" s="6" t="s">
        <v>2381</v>
      </c>
      <c r="J518" s="6">
        <v>4814</v>
      </c>
      <c r="K518" s="6" t="s">
        <v>2492</v>
      </c>
      <c r="L518" s="6">
        <f t="shared" si="35"/>
        <v>12</v>
      </c>
      <c r="M518" s="7">
        <v>1700000</v>
      </c>
      <c r="N518" s="7">
        <v>1</v>
      </c>
      <c r="O518" s="8" t="s">
        <v>2383</v>
      </c>
      <c r="P518" s="6" t="s">
        <v>2447</v>
      </c>
      <c r="Q518" s="6"/>
      <c r="R518" s="6"/>
      <c r="S518" s="6"/>
      <c r="T518" s="6" t="s">
        <v>634</v>
      </c>
      <c r="U518" s="6" t="s">
        <v>635</v>
      </c>
      <c r="V518" s="6" t="s">
        <v>2385</v>
      </c>
      <c r="W518" s="7">
        <v>1</v>
      </c>
      <c r="X518" s="6" t="s">
        <v>2493</v>
      </c>
      <c r="Y518" s="13">
        <v>433940032</v>
      </c>
      <c r="Z518" s="13">
        <v>38174404</v>
      </c>
      <c r="AA518"/>
      <c r="AB518"/>
      <c r="AC518"/>
    </row>
    <row r="519" spans="1:29" x14ac:dyDescent="0.25">
      <c r="A519" s="4" t="str">
        <f t="shared" si="33"/>
        <v>0220.01.14.13</v>
      </c>
      <c r="B519" s="4" t="str">
        <f t="shared" si="34"/>
        <v>0220.01.14</v>
      </c>
      <c r="C519" s="9" t="s">
        <v>629</v>
      </c>
      <c r="D519" s="10" t="s">
        <v>158</v>
      </c>
      <c r="E519" s="10" t="s">
        <v>159</v>
      </c>
      <c r="F519" s="10" t="s">
        <v>7</v>
      </c>
      <c r="G519" s="10" t="s">
        <v>160</v>
      </c>
      <c r="H519" s="10" t="s">
        <v>41</v>
      </c>
      <c r="I519" s="10" t="s">
        <v>2381</v>
      </c>
      <c r="J519" s="10">
        <v>4815</v>
      </c>
      <c r="K519" s="10" t="s">
        <v>2494</v>
      </c>
      <c r="L519" s="6">
        <f t="shared" si="35"/>
        <v>13</v>
      </c>
      <c r="M519" s="11">
        <v>5800000</v>
      </c>
      <c r="N519" s="11">
        <v>6</v>
      </c>
      <c r="O519" s="12" t="s">
        <v>2495</v>
      </c>
      <c r="P519" s="10" t="s">
        <v>2447</v>
      </c>
      <c r="Q519" s="10"/>
      <c r="R519" s="10"/>
      <c r="S519" s="10"/>
      <c r="T519" s="10" t="s">
        <v>634</v>
      </c>
      <c r="U519" s="10" t="s">
        <v>635</v>
      </c>
      <c r="V519" s="10" t="s">
        <v>2385</v>
      </c>
      <c r="W519" s="11">
        <v>1</v>
      </c>
      <c r="X519" s="10" t="s">
        <v>2496</v>
      </c>
      <c r="Y519" s="13">
        <v>433940032</v>
      </c>
      <c r="Z519" s="13">
        <v>38174404</v>
      </c>
      <c r="AA519"/>
      <c r="AB519"/>
      <c r="AC519"/>
    </row>
    <row r="520" spans="1:29" x14ac:dyDescent="0.25">
      <c r="A520" s="4" t="str">
        <f t="shared" si="33"/>
        <v>0220.01.14.14</v>
      </c>
      <c r="B520" s="4" t="str">
        <f t="shared" si="34"/>
        <v>0220.01.14</v>
      </c>
      <c r="C520" s="9" t="s">
        <v>629</v>
      </c>
      <c r="D520" s="10" t="s">
        <v>158</v>
      </c>
      <c r="E520" s="10" t="s">
        <v>159</v>
      </c>
      <c r="F520" s="10" t="s">
        <v>7</v>
      </c>
      <c r="G520" s="10" t="s">
        <v>160</v>
      </c>
      <c r="H520" s="10" t="s">
        <v>41</v>
      </c>
      <c r="I520" s="10" t="s">
        <v>2381</v>
      </c>
      <c r="J520" s="10">
        <v>4817</v>
      </c>
      <c r="K520" s="10" t="s">
        <v>2452</v>
      </c>
      <c r="L520" s="6">
        <f t="shared" si="35"/>
        <v>14</v>
      </c>
      <c r="M520" s="11">
        <v>4500000</v>
      </c>
      <c r="N520" s="11">
        <v>1</v>
      </c>
      <c r="O520" s="12" t="s">
        <v>2453</v>
      </c>
      <c r="P520" s="10" t="s">
        <v>2447</v>
      </c>
      <c r="Q520" s="10"/>
      <c r="R520" s="10"/>
      <c r="S520" s="10"/>
      <c r="T520" s="10" t="s">
        <v>634</v>
      </c>
      <c r="U520" s="10" t="s">
        <v>635</v>
      </c>
      <c r="V520" s="10" t="s">
        <v>2385</v>
      </c>
      <c r="W520" s="11">
        <v>1</v>
      </c>
      <c r="X520" s="10" t="s">
        <v>2454</v>
      </c>
      <c r="Y520" s="13">
        <v>433940032</v>
      </c>
      <c r="Z520" s="13">
        <v>38174404</v>
      </c>
      <c r="AA520"/>
      <c r="AB520"/>
      <c r="AC520"/>
    </row>
    <row r="521" spans="1:29" x14ac:dyDescent="0.25">
      <c r="A521" s="4" t="str">
        <f t="shared" si="33"/>
        <v>0220.01.14.15</v>
      </c>
      <c r="B521" s="4" t="str">
        <f t="shared" si="34"/>
        <v>0220.01.14</v>
      </c>
      <c r="C521" s="5" t="s">
        <v>629</v>
      </c>
      <c r="D521" s="6" t="s">
        <v>158</v>
      </c>
      <c r="E521" s="6" t="s">
        <v>159</v>
      </c>
      <c r="F521" s="6" t="s">
        <v>7</v>
      </c>
      <c r="G521" s="6" t="s">
        <v>160</v>
      </c>
      <c r="H521" s="6" t="s">
        <v>41</v>
      </c>
      <c r="I521" s="6" t="s">
        <v>2381</v>
      </c>
      <c r="J521" s="6">
        <v>4818</v>
      </c>
      <c r="K521" s="6" t="s">
        <v>2486</v>
      </c>
      <c r="L521" s="6">
        <f t="shared" si="35"/>
        <v>15</v>
      </c>
      <c r="M521" s="7">
        <v>4400000</v>
      </c>
      <c r="N521" s="7">
        <v>4</v>
      </c>
      <c r="O521" s="8" t="s">
        <v>2487</v>
      </c>
      <c r="P521" s="6" t="s">
        <v>2447</v>
      </c>
      <c r="Q521" s="6"/>
      <c r="R521" s="6"/>
      <c r="S521" s="6"/>
      <c r="T521" s="6" t="s">
        <v>634</v>
      </c>
      <c r="U521" s="6" t="s">
        <v>635</v>
      </c>
      <c r="V521" s="6" t="s">
        <v>2385</v>
      </c>
      <c r="W521" s="7">
        <v>1</v>
      </c>
      <c r="X521" s="6" t="s">
        <v>2488</v>
      </c>
      <c r="Y521" s="13">
        <v>433940032</v>
      </c>
      <c r="Z521" s="13">
        <v>38174404</v>
      </c>
      <c r="AA521"/>
      <c r="AB521"/>
      <c r="AC521"/>
    </row>
    <row r="522" spans="1:29" x14ac:dyDescent="0.25">
      <c r="A522" s="4" t="str">
        <f t="shared" si="33"/>
        <v>0220.01.14.16</v>
      </c>
      <c r="B522" s="4" t="str">
        <f t="shared" si="34"/>
        <v>0220.01.14</v>
      </c>
      <c r="C522" s="5" t="s">
        <v>629</v>
      </c>
      <c r="D522" s="6" t="s">
        <v>158</v>
      </c>
      <c r="E522" s="6" t="s">
        <v>159</v>
      </c>
      <c r="F522" s="6" t="s">
        <v>7</v>
      </c>
      <c r="G522" s="6" t="s">
        <v>160</v>
      </c>
      <c r="H522" s="6" t="s">
        <v>41</v>
      </c>
      <c r="I522" s="6" t="s">
        <v>2381</v>
      </c>
      <c r="J522" s="6">
        <v>4819</v>
      </c>
      <c r="K522" s="6" t="s">
        <v>2455</v>
      </c>
      <c r="L522" s="6">
        <f t="shared" si="35"/>
        <v>16</v>
      </c>
      <c r="M522" s="7">
        <v>1400000</v>
      </c>
      <c r="N522" s="7">
        <v>2</v>
      </c>
      <c r="O522" s="8" t="s">
        <v>2456</v>
      </c>
      <c r="P522" s="6" t="s">
        <v>2447</v>
      </c>
      <c r="Q522" s="6"/>
      <c r="R522" s="6"/>
      <c r="S522" s="6"/>
      <c r="T522" s="6" t="s">
        <v>634</v>
      </c>
      <c r="U522" s="6" t="s">
        <v>635</v>
      </c>
      <c r="V522" s="6" t="s">
        <v>2385</v>
      </c>
      <c r="W522" s="7">
        <v>1</v>
      </c>
      <c r="X522" s="6" t="s">
        <v>2457</v>
      </c>
      <c r="Y522" s="13">
        <v>433940032</v>
      </c>
      <c r="Z522" s="13">
        <v>38174404</v>
      </c>
      <c r="AA522"/>
      <c r="AB522"/>
      <c r="AC522"/>
    </row>
    <row r="523" spans="1:29" x14ac:dyDescent="0.25">
      <c r="A523" s="4" t="str">
        <f t="shared" si="33"/>
        <v>0220.01.14.17</v>
      </c>
      <c r="B523" s="4" t="str">
        <f t="shared" si="34"/>
        <v>0220.01.14</v>
      </c>
      <c r="C523" s="5" t="s">
        <v>629</v>
      </c>
      <c r="D523" s="6" t="s">
        <v>158</v>
      </c>
      <c r="E523" s="6" t="s">
        <v>159</v>
      </c>
      <c r="F523" s="6" t="s">
        <v>7</v>
      </c>
      <c r="G523" s="6" t="s">
        <v>160</v>
      </c>
      <c r="H523" s="6" t="s">
        <v>41</v>
      </c>
      <c r="I523" s="6" t="s">
        <v>2381</v>
      </c>
      <c r="J523" s="6">
        <v>5007</v>
      </c>
      <c r="K523" s="6" t="s">
        <v>2387</v>
      </c>
      <c r="L523" s="6">
        <f t="shared" si="35"/>
        <v>17</v>
      </c>
      <c r="M523" s="7">
        <v>78259363</v>
      </c>
      <c r="N523" s="7">
        <v>1</v>
      </c>
      <c r="O523" s="8" t="s">
        <v>2388</v>
      </c>
      <c r="P523" s="6" t="s">
        <v>2389</v>
      </c>
      <c r="Q523" s="6"/>
      <c r="R523" s="6"/>
      <c r="S523" s="6"/>
      <c r="T523" s="6" t="s">
        <v>634</v>
      </c>
      <c r="U523" s="6" t="s">
        <v>635</v>
      </c>
      <c r="V523" s="6" t="s">
        <v>2385</v>
      </c>
      <c r="W523" s="7">
        <v>1</v>
      </c>
      <c r="X523" s="6" t="s">
        <v>2390</v>
      </c>
      <c r="Y523" s="13">
        <v>433940032</v>
      </c>
      <c r="Z523" s="13">
        <v>38174404</v>
      </c>
      <c r="AA523"/>
      <c r="AB523"/>
      <c r="AC523"/>
    </row>
    <row r="524" spans="1:29" x14ac:dyDescent="0.25">
      <c r="A524" s="4" t="str">
        <f t="shared" si="33"/>
        <v>0220.01.14.18</v>
      </c>
      <c r="B524" s="4" t="str">
        <f t="shared" si="34"/>
        <v>0220.01.14</v>
      </c>
      <c r="C524" s="5" t="s">
        <v>629</v>
      </c>
      <c r="D524" s="6" t="s">
        <v>158</v>
      </c>
      <c r="E524" s="6" t="s">
        <v>159</v>
      </c>
      <c r="F524" s="6" t="s">
        <v>7</v>
      </c>
      <c r="G524" s="6" t="s">
        <v>160</v>
      </c>
      <c r="H524" s="6" t="s">
        <v>41</v>
      </c>
      <c r="I524" s="6" t="s">
        <v>2381</v>
      </c>
      <c r="J524" s="6">
        <v>5008</v>
      </c>
      <c r="K524" s="6" t="s">
        <v>2519</v>
      </c>
      <c r="L524" s="6">
        <f t="shared" si="35"/>
        <v>18</v>
      </c>
      <c r="M524" s="7">
        <v>5500000</v>
      </c>
      <c r="N524" s="7">
        <v>1</v>
      </c>
      <c r="O524" s="8" t="s">
        <v>2520</v>
      </c>
      <c r="P524" s="6" t="s">
        <v>2389</v>
      </c>
      <c r="Q524" s="6"/>
      <c r="R524" s="6"/>
      <c r="S524" s="6"/>
      <c r="T524" s="6" t="s">
        <v>634</v>
      </c>
      <c r="U524" s="6" t="s">
        <v>635</v>
      </c>
      <c r="V524" s="6" t="s">
        <v>2385</v>
      </c>
      <c r="W524" s="7">
        <v>1</v>
      </c>
      <c r="X524" s="6" t="s">
        <v>2521</v>
      </c>
      <c r="Y524" s="13">
        <v>433940032</v>
      </c>
      <c r="Z524" s="13">
        <v>38174404</v>
      </c>
      <c r="AA524"/>
      <c r="AB524"/>
      <c r="AC524"/>
    </row>
    <row r="525" spans="1:29" x14ac:dyDescent="0.25">
      <c r="A525" s="4" t="str">
        <f t="shared" si="33"/>
        <v>0220.01.14.19</v>
      </c>
      <c r="B525" s="4" t="str">
        <f t="shared" si="34"/>
        <v>0220.01.14</v>
      </c>
      <c r="C525" s="9" t="s">
        <v>629</v>
      </c>
      <c r="D525" s="10" t="s">
        <v>158</v>
      </c>
      <c r="E525" s="10" t="s">
        <v>159</v>
      </c>
      <c r="F525" s="10" t="s">
        <v>7</v>
      </c>
      <c r="G525" s="10" t="s">
        <v>160</v>
      </c>
      <c r="H525" s="10" t="s">
        <v>41</v>
      </c>
      <c r="I525" s="10" t="s">
        <v>2381</v>
      </c>
      <c r="J525" s="10">
        <v>5009</v>
      </c>
      <c r="K525" s="10" t="s">
        <v>2402</v>
      </c>
      <c r="L525" s="6">
        <f t="shared" si="35"/>
        <v>19</v>
      </c>
      <c r="M525" s="11">
        <v>8500000</v>
      </c>
      <c r="N525" s="11">
        <v>1</v>
      </c>
      <c r="O525" s="12" t="s">
        <v>2403</v>
      </c>
      <c r="P525" s="10" t="s">
        <v>2389</v>
      </c>
      <c r="Q525" s="10"/>
      <c r="R525" s="10"/>
      <c r="S525" s="10"/>
      <c r="T525" s="10" t="s">
        <v>634</v>
      </c>
      <c r="U525" s="10" t="s">
        <v>635</v>
      </c>
      <c r="V525" s="10" t="s">
        <v>2385</v>
      </c>
      <c r="W525" s="11">
        <v>1</v>
      </c>
      <c r="X525" s="10" t="s">
        <v>2404</v>
      </c>
      <c r="Y525" s="13">
        <v>433940032</v>
      </c>
      <c r="Z525" s="13">
        <v>38174404</v>
      </c>
      <c r="AA525"/>
      <c r="AB525"/>
      <c r="AC525"/>
    </row>
    <row r="526" spans="1:29" x14ac:dyDescent="0.25">
      <c r="A526" s="4" t="str">
        <f t="shared" si="33"/>
        <v>0220.01.14.20</v>
      </c>
      <c r="B526" s="4" t="str">
        <f t="shared" si="34"/>
        <v>0220.01.14</v>
      </c>
      <c r="C526" s="5" t="s">
        <v>629</v>
      </c>
      <c r="D526" s="6" t="s">
        <v>158</v>
      </c>
      <c r="E526" s="6" t="s">
        <v>159</v>
      </c>
      <c r="F526" s="6" t="s">
        <v>7</v>
      </c>
      <c r="G526" s="6" t="s">
        <v>160</v>
      </c>
      <c r="H526" s="6" t="s">
        <v>41</v>
      </c>
      <c r="I526" s="6" t="s">
        <v>2381</v>
      </c>
      <c r="J526" s="6">
        <v>5010</v>
      </c>
      <c r="K526" s="6" t="s">
        <v>2405</v>
      </c>
      <c r="L526" s="6">
        <f t="shared" si="35"/>
        <v>20</v>
      </c>
      <c r="M526" s="7">
        <v>5000000</v>
      </c>
      <c r="N526" s="7">
        <v>1</v>
      </c>
      <c r="O526" s="8" t="s">
        <v>2406</v>
      </c>
      <c r="P526" s="6" t="s">
        <v>2389</v>
      </c>
      <c r="Q526" s="6"/>
      <c r="R526" s="6"/>
      <c r="S526" s="6"/>
      <c r="T526" s="6" t="s">
        <v>634</v>
      </c>
      <c r="U526" s="6" t="s">
        <v>635</v>
      </c>
      <c r="V526" s="6" t="s">
        <v>2385</v>
      </c>
      <c r="W526" s="7">
        <v>1</v>
      </c>
      <c r="X526" s="6" t="s">
        <v>2407</v>
      </c>
      <c r="Y526" s="13">
        <v>433940032</v>
      </c>
      <c r="Z526" s="13">
        <v>38174404</v>
      </c>
      <c r="AA526"/>
      <c r="AB526"/>
      <c r="AC526"/>
    </row>
    <row r="527" spans="1:29" x14ac:dyDescent="0.25">
      <c r="A527" s="4" t="str">
        <f t="shared" si="33"/>
        <v>0220.01.16.1</v>
      </c>
      <c r="B527" s="4" t="str">
        <f t="shared" si="34"/>
        <v>0220.01.16</v>
      </c>
      <c r="C527" s="9" t="s">
        <v>629</v>
      </c>
      <c r="D527" s="10" t="s">
        <v>158</v>
      </c>
      <c r="E527" s="10" t="s">
        <v>159</v>
      </c>
      <c r="F527" s="10" t="s">
        <v>7</v>
      </c>
      <c r="G527" s="10" t="s">
        <v>160</v>
      </c>
      <c r="H527" s="10" t="s">
        <v>24</v>
      </c>
      <c r="I527" s="10" t="s">
        <v>2415</v>
      </c>
      <c r="J527" s="10">
        <v>4779</v>
      </c>
      <c r="K527" s="10" t="s">
        <v>2528</v>
      </c>
      <c r="L527" s="6">
        <f t="shared" si="35"/>
        <v>1</v>
      </c>
      <c r="M527" s="11">
        <v>11509782.380000001</v>
      </c>
      <c r="N527" s="11">
        <v>40</v>
      </c>
      <c r="O527" s="12" t="s">
        <v>2399</v>
      </c>
      <c r="P527" s="10" t="s">
        <v>2529</v>
      </c>
      <c r="Q527" s="10"/>
      <c r="R527" s="10"/>
      <c r="S527" s="10"/>
      <c r="T527" s="10" t="s">
        <v>634</v>
      </c>
      <c r="U527" s="10" t="s">
        <v>635</v>
      </c>
      <c r="V527" s="10" t="s">
        <v>2419</v>
      </c>
      <c r="W527" s="11">
        <v>1</v>
      </c>
      <c r="X527" s="10" t="s">
        <v>2530</v>
      </c>
      <c r="Y527" s="13">
        <v>1223596169</v>
      </c>
      <c r="Z527" s="13">
        <v>1486789126</v>
      </c>
      <c r="AA527"/>
      <c r="AB527"/>
      <c r="AC527"/>
    </row>
    <row r="528" spans="1:29" x14ac:dyDescent="0.25">
      <c r="A528" s="4" t="str">
        <f t="shared" si="33"/>
        <v>0220.01.16.2</v>
      </c>
      <c r="B528" s="4" t="str">
        <f t="shared" si="34"/>
        <v>0220.01.16</v>
      </c>
      <c r="C528" s="5" t="s">
        <v>629</v>
      </c>
      <c r="D528" s="6" t="s">
        <v>158</v>
      </c>
      <c r="E528" s="6" t="s">
        <v>159</v>
      </c>
      <c r="F528" s="6" t="s">
        <v>7</v>
      </c>
      <c r="G528" s="6" t="s">
        <v>160</v>
      </c>
      <c r="H528" s="6" t="s">
        <v>24</v>
      </c>
      <c r="I528" s="6" t="s">
        <v>2415</v>
      </c>
      <c r="J528" s="6">
        <v>4788</v>
      </c>
      <c r="K528" s="6" t="s">
        <v>2480</v>
      </c>
      <c r="L528" s="6">
        <f t="shared" si="35"/>
        <v>2</v>
      </c>
      <c r="M528" s="7">
        <v>9821270.6999999993</v>
      </c>
      <c r="N528" s="7">
        <v>22</v>
      </c>
      <c r="O528" s="8" t="s">
        <v>2399</v>
      </c>
      <c r="P528" s="6" t="s">
        <v>2481</v>
      </c>
      <c r="Q528" s="6"/>
      <c r="R528" s="6"/>
      <c r="S528" s="6"/>
      <c r="T528" s="6" t="s">
        <v>634</v>
      </c>
      <c r="U528" s="6" t="s">
        <v>635</v>
      </c>
      <c r="V528" s="6" t="s">
        <v>2419</v>
      </c>
      <c r="W528" s="7">
        <v>1</v>
      </c>
      <c r="X528" s="6" t="s">
        <v>2482</v>
      </c>
      <c r="Y528" s="13">
        <v>1223596169</v>
      </c>
      <c r="Z528" s="13">
        <v>1486789126</v>
      </c>
      <c r="AA528"/>
      <c r="AB528"/>
      <c r="AC528"/>
    </row>
    <row r="529" spans="1:29" x14ac:dyDescent="0.25">
      <c r="A529" s="4" t="str">
        <f t="shared" si="33"/>
        <v>0220.01.16.3</v>
      </c>
      <c r="B529" s="4" t="str">
        <f t="shared" si="34"/>
        <v>0220.01.16</v>
      </c>
      <c r="C529" s="9" t="s">
        <v>629</v>
      </c>
      <c r="D529" s="10" t="s">
        <v>158</v>
      </c>
      <c r="E529" s="10" t="s">
        <v>159</v>
      </c>
      <c r="F529" s="10" t="s">
        <v>7</v>
      </c>
      <c r="G529" s="10" t="s">
        <v>160</v>
      </c>
      <c r="H529" s="10" t="s">
        <v>24</v>
      </c>
      <c r="I529" s="10" t="s">
        <v>2415</v>
      </c>
      <c r="J529" s="10">
        <v>4791</v>
      </c>
      <c r="K529" s="10" t="s">
        <v>2416</v>
      </c>
      <c r="L529" s="6">
        <f t="shared" si="35"/>
        <v>3</v>
      </c>
      <c r="M529" s="11">
        <v>10028201.77</v>
      </c>
      <c r="N529" s="11">
        <v>6</v>
      </c>
      <c r="O529" s="12" t="s">
        <v>2417</v>
      </c>
      <c r="P529" s="10" t="s">
        <v>2418</v>
      </c>
      <c r="Q529" s="10"/>
      <c r="R529" s="10"/>
      <c r="S529" s="10"/>
      <c r="T529" s="10" t="s">
        <v>634</v>
      </c>
      <c r="U529" s="10" t="s">
        <v>635</v>
      </c>
      <c r="V529" s="10" t="s">
        <v>2419</v>
      </c>
      <c r="W529" s="11">
        <v>1</v>
      </c>
      <c r="X529" s="10" t="s">
        <v>2420</v>
      </c>
      <c r="Y529" s="13">
        <v>1223596169</v>
      </c>
      <c r="Z529" s="13">
        <v>1486789126</v>
      </c>
      <c r="AA529"/>
      <c r="AB529"/>
      <c r="AC529"/>
    </row>
    <row r="530" spans="1:29" x14ac:dyDescent="0.25">
      <c r="A530" s="4" t="str">
        <f t="shared" si="33"/>
        <v>0220.01.16.4</v>
      </c>
      <c r="B530" s="4" t="str">
        <f t="shared" si="34"/>
        <v>0220.01.16</v>
      </c>
      <c r="C530" s="9" t="s">
        <v>629</v>
      </c>
      <c r="D530" s="10" t="s">
        <v>158</v>
      </c>
      <c r="E530" s="10" t="s">
        <v>159</v>
      </c>
      <c r="F530" s="10" t="s">
        <v>7</v>
      </c>
      <c r="G530" s="10" t="s">
        <v>160</v>
      </c>
      <c r="H530" s="10" t="s">
        <v>24</v>
      </c>
      <c r="I530" s="10" t="s">
        <v>2415</v>
      </c>
      <c r="J530" s="10">
        <v>4792</v>
      </c>
      <c r="K530" s="10" t="s">
        <v>2470</v>
      </c>
      <c r="L530" s="6">
        <f t="shared" si="35"/>
        <v>4</v>
      </c>
      <c r="M530" s="11">
        <v>5395210.4900000002</v>
      </c>
      <c r="N530" s="11">
        <v>31</v>
      </c>
      <c r="O530" s="12" t="s">
        <v>2409</v>
      </c>
      <c r="P530" s="10" t="s">
        <v>2471</v>
      </c>
      <c r="Q530" s="10"/>
      <c r="R530" s="10"/>
      <c r="S530" s="10"/>
      <c r="T530" s="10" t="s">
        <v>634</v>
      </c>
      <c r="U530" s="10" t="s">
        <v>635</v>
      </c>
      <c r="V530" s="10" t="s">
        <v>2419</v>
      </c>
      <c r="W530" s="11">
        <v>1</v>
      </c>
      <c r="X530" s="10" t="s">
        <v>2472</v>
      </c>
      <c r="Y530" s="13">
        <v>1223596169</v>
      </c>
      <c r="Z530" s="13">
        <v>1486789126</v>
      </c>
      <c r="AA530"/>
      <c r="AB530"/>
      <c r="AC530"/>
    </row>
    <row r="531" spans="1:29" x14ac:dyDescent="0.25">
      <c r="A531" s="4" t="str">
        <f t="shared" si="33"/>
        <v>0220.01.16.5</v>
      </c>
      <c r="B531" s="4" t="str">
        <f t="shared" si="34"/>
        <v>0220.01.16</v>
      </c>
      <c r="C531" s="5" t="s">
        <v>629</v>
      </c>
      <c r="D531" s="6" t="s">
        <v>158</v>
      </c>
      <c r="E531" s="6" t="s">
        <v>159</v>
      </c>
      <c r="F531" s="6" t="s">
        <v>7</v>
      </c>
      <c r="G531" s="6" t="s">
        <v>160</v>
      </c>
      <c r="H531" s="6" t="s">
        <v>24</v>
      </c>
      <c r="I531" s="6" t="s">
        <v>2415</v>
      </c>
      <c r="J531" s="6">
        <v>4798</v>
      </c>
      <c r="K531" s="6" t="s">
        <v>2473</v>
      </c>
      <c r="L531" s="6">
        <f t="shared" si="35"/>
        <v>5</v>
      </c>
      <c r="M531" s="7">
        <v>3508033.51</v>
      </c>
      <c r="N531" s="7">
        <v>1</v>
      </c>
      <c r="O531" s="8" t="s">
        <v>2474</v>
      </c>
      <c r="P531" s="6" t="s">
        <v>2422</v>
      </c>
      <c r="Q531" s="6"/>
      <c r="R531" s="6"/>
      <c r="S531" s="6"/>
      <c r="T531" s="6" t="s">
        <v>634</v>
      </c>
      <c r="U531" s="6" t="s">
        <v>635</v>
      </c>
      <c r="V531" s="6" t="s">
        <v>2419</v>
      </c>
      <c r="W531" s="7">
        <v>1</v>
      </c>
      <c r="X531" s="6" t="s">
        <v>2475</v>
      </c>
      <c r="Y531" s="13">
        <v>1223596169</v>
      </c>
      <c r="Z531" s="13">
        <v>1486789126</v>
      </c>
      <c r="AA531"/>
      <c r="AB531"/>
      <c r="AC531"/>
    </row>
    <row r="532" spans="1:29" x14ac:dyDescent="0.25">
      <c r="A532" s="4" t="str">
        <f t="shared" si="33"/>
        <v>0220.01.16.6</v>
      </c>
      <c r="B532" s="4" t="str">
        <f t="shared" si="34"/>
        <v>0220.01.16</v>
      </c>
      <c r="C532" s="5" t="s">
        <v>629</v>
      </c>
      <c r="D532" s="6" t="s">
        <v>158</v>
      </c>
      <c r="E532" s="6" t="s">
        <v>159</v>
      </c>
      <c r="F532" s="6" t="s">
        <v>7</v>
      </c>
      <c r="G532" s="6" t="s">
        <v>160</v>
      </c>
      <c r="H532" s="6" t="s">
        <v>24</v>
      </c>
      <c r="I532" s="6" t="s">
        <v>2415</v>
      </c>
      <c r="J532" s="6">
        <v>4799</v>
      </c>
      <c r="K532" s="6" t="s">
        <v>2421</v>
      </c>
      <c r="L532" s="6">
        <f t="shared" si="35"/>
        <v>6</v>
      </c>
      <c r="M532" s="7">
        <v>16367765.189999999</v>
      </c>
      <c r="N532" s="7">
        <v>116</v>
      </c>
      <c r="O532" s="8" t="s">
        <v>2393</v>
      </c>
      <c r="P532" s="6" t="s">
        <v>2422</v>
      </c>
      <c r="Q532" s="6"/>
      <c r="R532" s="6"/>
      <c r="S532" s="6"/>
      <c r="T532" s="6" t="s">
        <v>634</v>
      </c>
      <c r="U532" s="6" t="s">
        <v>635</v>
      </c>
      <c r="V532" s="6" t="s">
        <v>2419</v>
      </c>
      <c r="W532" s="7">
        <v>1</v>
      </c>
      <c r="X532" s="6" t="s">
        <v>2423</v>
      </c>
      <c r="Y532" s="13">
        <v>1223596169</v>
      </c>
      <c r="Z532" s="13">
        <v>1486789126</v>
      </c>
      <c r="AA532"/>
      <c r="AB532"/>
      <c r="AC532"/>
    </row>
    <row r="533" spans="1:29" x14ac:dyDescent="0.25">
      <c r="A533" s="4" t="str">
        <f t="shared" si="33"/>
        <v>0220.01.16.7</v>
      </c>
      <c r="B533" s="4" t="str">
        <f t="shared" si="34"/>
        <v>0220.01.16</v>
      </c>
      <c r="C533" s="9" t="s">
        <v>629</v>
      </c>
      <c r="D533" s="10" t="s">
        <v>158</v>
      </c>
      <c r="E533" s="10" t="s">
        <v>159</v>
      </c>
      <c r="F533" s="10" t="s">
        <v>7</v>
      </c>
      <c r="G533" s="10" t="s">
        <v>160</v>
      </c>
      <c r="H533" s="10" t="s">
        <v>24</v>
      </c>
      <c r="I533" s="10" t="s">
        <v>2415</v>
      </c>
      <c r="J533" s="10">
        <v>4800</v>
      </c>
      <c r="K533" s="10" t="s">
        <v>2476</v>
      </c>
      <c r="L533" s="6">
        <f t="shared" si="35"/>
        <v>7</v>
      </c>
      <c r="M533" s="11">
        <v>2517764.88</v>
      </c>
      <c r="N533" s="11">
        <v>4</v>
      </c>
      <c r="O533" s="12" t="s">
        <v>2477</v>
      </c>
      <c r="P533" s="10" t="s">
        <v>2478</v>
      </c>
      <c r="Q533" s="10"/>
      <c r="R533" s="10"/>
      <c r="S533" s="10"/>
      <c r="T533" s="10" t="s">
        <v>634</v>
      </c>
      <c r="U533" s="10" t="s">
        <v>635</v>
      </c>
      <c r="V533" s="10" t="s">
        <v>2419</v>
      </c>
      <c r="W533" s="11">
        <v>1</v>
      </c>
      <c r="X533" s="10" t="s">
        <v>2479</v>
      </c>
      <c r="Y533" s="13">
        <v>1223596169</v>
      </c>
      <c r="Z533" s="13">
        <v>1486789126</v>
      </c>
      <c r="AA533"/>
      <c r="AB533"/>
      <c r="AC533"/>
    </row>
    <row r="534" spans="1:29" x14ac:dyDescent="0.25">
      <c r="A534" s="4" t="str">
        <f t="shared" si="33"/>
        <v>0220.01.16.8</v>
      </c>
      <c r="B534" s="4" t="str">
        <f t="shared" si="34"/>
        <v>0220.01.16</v>
      </c>
      <c r="C534" s="9" t="s">
        <v>629</v>
      </c>
      <c r="D534" s="10" t="s">
        <v>158</v>
      </c>
      <c r="E534" s="10" t="s">
        <v>159</v>
      </c>
      <c r="F534" s="10" t="s">
        <v>7</v>
      </c>
      <c r="G534" s="10" t="s">
        <v>160</v>
      </c>
      <c r="H534" s="10" t="s">
        <v>24</v>
      </c>
      <c r="I534" s="10" t="s">
        <v>2415</v>
      </c>
      <c r="J534" s="10">
        <v>4801</v>
      </c>
      <c r="K534" s="10" t="s">
        <v>2424</v>
      </c>
      <c r="L534" s="6">
        <f t="shared" si="35"/>
        <v>8</v>
      </c>
      <c r="M534" s="11">
        <v>584672.24</v>
      </c>
      <c r="N534" s="11">
        <v>4</v>
      </c>
      <c r="O534" s="12" t="s">
        <v>1320</v>
      </c>
      <c r="P534" s="10" t="s">
        <v>2425</v>
      </c>
      <c r="Q534" s="10"/>
      <c r="R534" s="10"/>
      <c r="S534" s="10"/>
      <c r="T534" s="10" t="s">
        <v>634</v>
      </c>
      <c r="U534" s="10" t="s">
        <v>635</v>
      </c>
      <c r="V534" s="10" t="s">
        <v>2419</v>
      </c>
      <c r="W534" s="11">
        <v>1</v>
      </c>
      <c r="X534" s="10" t="s">
        <v>2426</v>
      </c>
      <c r="Y534" s="13">
        <v>1223596169</v>
      </c>
      <c r="Z534" s="13">
        <v>1486789126</v>
      </c>
      <c r="AA534"/>
      <c r="AB534"/>
      <c r="AC534"/>
    </row>
    <row r="535" spans="1:29" x14ac:dyDescent="0.25">
      <c r="A535" s="4" t="str">
        <f t="shared" si="33"/>
        <v>0220.01.17.1</v>
      </c>
      <c r="B535" s="4" t="str">
        <f t="shared" si="34"/>
        <v>0220.01.17</v>
      </c>
      <c r="C535" s="5" t="s">
        <v>629</v>
      </c>
      <c r="D535" s="6" t="s">
        <v>158</v>
      </c>
      <c r="E535" s="6" t="s">
        <v>159</v>
      </c>
      <c r="F535" s="6" t="s">
        <v>7</v>
      </c>
      <c r="G535" s="6" t="s">
        <v>160</v>
      </c>
      <c r="H535" s="6" t="s">
        <v>56</v>
      </c>
      <c r="I535" s="6" t="s">
        <v>2391</v>
      </c>
      <c r="J535" s="6">
        <v>5018</v>
      </c>
      <c r="K535" s="6" t="s">
        <v>2531</v>
      </c>
      <c r="L535" s="6">
        <f t="shared" si="35"/>
        <v>1</v>
      </c>
      <c r="M535" s="7">
        <v>4407597.5599999996</v>
      </c>
      <c r="N535" s="7">
        <v>6</v>
      </c>
      <c r="O535" s="8" t="s">
        <v>2399</v>
      </c>
      <c r="P535" s="6" t="s">
        <v>2532</v>
      </c>
      <c r="Q535" s="6"/>
      <c r="R535" s="6"/>
      <c r="S535" s="6"/>
      <c r="T535" s="6" t="s">
        <v>634</v>
      </c>
      <c r="U535" s="6" t="s">
        <v>635</v>
      </c>
      <c r="V535" s="6" t="s">
        <v>2395</v>
      </c>
      <c r="W535" s="7">
        <v>3</v>
      </c>
      <c r="X535" s="6" t="s">
        <v>2533</v>
      </c>
      <c r="Y535" s="13">
        <v>39944604</v>
      </c>
      <c r="Z535" s="13">
        <v>1486789126</v>
      </c>
      <c r="AA535"/>
      <c r="AB535"/>
      <c r="AC535"/>
    </row>
    <row r="536" spans="1:29" x14ac:dyDescent="0.25">
      <c r="A536" s="4" t="str">
        <f t="shared" si="33"/>
        <v>0220.01.17.2</v>
      </c>
      <c r="B536" s="4" t="str">
        <f t="shared" si="34"/>
        <v>0220.01.17</v>
      </c>
      <c r="C536" s="9" t="s">
        <v>629</v>
      </c>
      <c r="D536" s="10" t="s">
        <v>158</v>
      </c>
      <c r="E536" s="10" t="s">
        <v>159</v>
      </c>
      <c r="F536" s="10" t="s">
        <v>7</v>
      </c>
      <c r="G536" s="10" t="s">
        <v>160</v>
      </c>
      <c r="H536" s="10" t="s">
        <v>56</v>
      </c>
      <c r="I536" s="10" t="s">
        <v>2391</v>
      </c>
      <c r="J536" s="10">
        <v>5021</v>
      </c>
      <c r="K536" s="10" t="s">
        <v>2534</v>
      </c>
      <c r="L536" s="6">
        <f t="shared" si="35"/>
        <v>2</v>
      </c>
      <c r="M536" s="11">
        <v>4040297.72</v>
      </c>
      <c r="N536" s="11">
        <v>26</v>
      </c>
      <c r="O536" s="12" t="s">
        <v>2535</v>
      </c>
      <c r="P536" s="10" t="s">
        <v>2513</v>
      </c>
      <c r="Q536" s="10"/>
      <c r="R536" s="10"/>
      <c r="S536" s="10"/>
      <c r="T536" s="10" t="s">
        <v>634</v>
      </c>
      <c r="U536" s="10" t="s">
        <v>635</v>
      </c>
      <c r="V536" s="10" t="s">
        <v>2395</v>
      </c>
      <c r="W536" s="11">
        <v>3</v>
      </c>
      <c r="X536" s="10" t="s">
        <v>2536</v>
      </c>
      <c r="Y536" s="13">
        <v>39944604</v>
      </c>
      <c r="Z536" s="13">
        <v>1486789126</v>
      </c>
      <c r="AA536"/>
      <c r="AB536"/>
      <c r="AC536"/>
    </row>
    <row r="537" spans="1:29" x14ac:dyDescent="0.25">
      <c r="A537" s="4" t="str">
        <f t="shared" si="33"/>
        <v>0220.01.17.3</v>
      </c>
      <c r="B537" s="4" t="str">
        <f t="shared" si="34"/>
        <v>0220.01.17</v>
      </c>
      <c r="C537" s="5" t="s">
        <v>629</v>
      </c>
      <c r="D537" s="6" t="s">
        <v>158</v>
      </c>
      <c r="E537" s="6" t="s">
        <v>159</v>
      </c>
      <c r="F537" s="6" t="s">
        <v>7</v>
      </c>
      <c r="G537" s="6" t="s">
        <v>160</v>
      </c>
      <c r="H537" s="6" t="s">
        <v>56</v>
      </c>
      <c r="I537" s="6" t="s">
        <v>2391</v>
      </c>
      <c r="J537" s="6">
        <v>5022</v>
      </c>
      <c r="K537" s="6" t="s">
        <v>2512</v>
      </c>
      <c r="L537" s="6">
        <f t="shared" si="35"/>
        <v>3</v>
      </c>
      <c r="M537" s="7">
        <v>1591632.44</v>
      </c>
      <c r="N537" s="7">
        <v>4</v>
      </c>
      <c r="O537" s="8" t="s">
        <v>2406</v>
      </c>
      <c r="P537" s="6" t="s">
        <v>2513</v>
      </c>
      <c r="Q537" s="6"/>
      <c r="R537" s="6"/>
      <c r="S537" s="6"/>
      <c r="T537" s="6" t="s">
        <v>634</v>
      </c>
      <c r="U537" s="6" t="s">
        <v>635</v>
      </c>
      <c r="V537" s="6" t="s">
        <v>2395</v>
      </c>
      <c r="W537" s="7">
        <v>3</v>
      </c>
      <c r="X537" s="6" t="s">
        <v>2514</v>
      </c>
      <c r="Y537" s="13">
        <v>39944604</v>
      </c>
      <c r="Z537" s="13">
        <v>1486789126</v>
      </c>
      <c r="AA537"/>
      <c r="AB537"/>
      <c r="AC537"/>
    </row>
    <row r="538" spans="1:29" x14ac:dyDescent="0.25">
      <c r="A538" s="4" t="str">
        <f t="shared" si="33"/>
        <v>0220.01.17.4</v>
      </c>
      <c r="B538" s="4" t="str">
        <f t="shared" si="34"/>
        <v>0220.01.17</v>
      </c>
      <c r="C538" s="5" t="s">
        <v>629</v>
      </c>
      <c r="D538" s="6" t="s">
        <v>158</v>
      </c>
      <c r="E538" s="6" t="s">
        <v>159</v>
      </c>
      <c r="F538" s="6" t="s">
        <v>7</v>
      </c>
      <c r="G538" s="6" t="s">
        <v>160</v>
      </c>
      <c r="H538" s="6" t="s">
        <v>56</v>
      </c>
      <c r="I538" s="6" t="s">
        <v>2391</v>
      </c>
      <c r="J538" s="6">
        <v>5025</v>
      </c>
      <c r="K538" s="6" t="s">
        <v>2504</v>
      </c>
      <c r="L538" s="6">
        <f t="shared" si="35"/>
        <v>4</v>
      </c>
      <c r="M538" s="7">
        <v>1157715.27</v>
      </c>
      <c r="N538" s="7">
        <v>1</v>
      </c>
      <c r="O538" s="8" t="s">
        <v>2505</v>
      </c>
      <c r="P538" s="6" t="s">
        <v>2506</v>
      </c>
      <c r="Q538" s="6"/>
      <c r="R538" s="6"/>
      <c r="S538" s="6"/>
      <c r="T538" s="6" t="s">
        <v>634</v>
      </c>
      <c r="U538" s="6" t="s">
        <v>635</v>
      </c>
      <c r="V538" s="6" t="s">
        <v>2395</v>
      </c>
      <c r="W538" s="7">
        <v>3</v>
      </c>
      <c r="X538" s="6" t="s">
        <v>2507</v>
      </c>
      <c r="Y538" s="13">
        <v>39944604</v>
      </c>
      <c r="Z538" s="13">
        <v>1486789126</v>
      </c>
      <c r="AA538"/>
      <c r="AB538"/>
      <c r="AC538"/>
    </row>
    <row r="539" spans="1:29" x14ac:dyDescent="0.25">
      <c r="A539" s="4" t="str">
        <f t="shared" si="33"/>
        <v>0220.01.17.5</v>
      </c>
      <c r="B539" s="4" t="str">
        <f t="shared" si="34"/>
        <v>0220.01.17</v>
      </c>
      <c r="C539" s="9" t="s">
        <v>629</v>
      </c>
      <c r="D539" s="10" t="s">
        <v>158</v>
      </c>
      <c r="E539" s="10" t="s">
        <v>159</v>
      </c>
      <c r="F539" s="10" t="s">
        <v>7</v>
      </c>
      <c r="G539" s="10" t="s">
        <v>160</v>
      </c>
      <c r="H539" s="10" t="s">
        <v>56</v>
      </c>
      <c r="I539" s="10" t="s">
        <v>2391</v>
      </c>
      <c r="J539" s="10">
        <v>5029</v>
      </c>
      <c r="K539" s="10" t="s">
        <v>2522</v>
      </c>
      <c r="L539" s="6">
        <f t="shared" si="35"/>
        <v>5</v>
      </c>
      <c r="M539" s="11">
        <v>1223424.46</v>
      </c>
      <c r="N539" s="11">
        <v>1</v>
      </c>
      <c r="O539" s="12" t="s">
        <v>2417</v>
      </c>
      <c r="P539" s="10" t="s">
        <v>2517</v>
      </c>
      <c r="Q539" s="10"/>
      <c r="R539" s="10"/>
      <c r="S539" s="10"/>
      <c r="T539" s="10" t="s">
        <v>634</v>
      </c>
      <c r="U539" s="10" t="s">
        <v>635</v>
      </c>
      <c r="V539" s="10" t="s">
        <v>2395</v>
      </c>
      <c r="W539" s="11">
        <v>3</v>
      </c>
      <c r="X539" s="10" t="s">
        <v>2523</v>
      </c>
      <c r="Y539" s="13">
        <v>39944604</v>
      </c>
      <c r="Z539" s="13">
        <v>1486789126</v>
      </c>
      <c r="AA539"/>
      <c r="AB539"/>
      <c r="AC539"/>
    </row>
    <row r="540" spans="1:29" x14ac:dyDescent="0.25">
      <c r="A540" s="4" t="str">
        <f t="shared" si="33"/>
        <v>0220.01.17.6</v>
      </c>
      <c r="B540" s="4" t="str">
        <f t="shared" si="34"/>
        <v>0220.01.17</v>
      </c>
      <c r="C540" s="9" t="s">
        <v>629</v>
      </c>
      <c r="D540" s="10" t="s">
        <v>158</v>
      </c>
      <c r="E540" s="10" t="s">
        <v>159</v>
      </c>
      <c r="F540" s="10" t="s">
        <v>7</v>
      </c>
      <c r="G540" s="10" t="s">
        <v>160</v>
      </c>
      <c r="H540" s="10" t="s">
        <v>56</v>
      </c>
      <c r="I540" s="10" t="s">
        <v>2391</v>
      </c>
      <c r="J540" s="10">
        <v>5031</v>
      </c>
      <c r="K540" s="10" t="s">
        <v>2515</v>
      </c>
      <c r="L540" s="6">
        <f t="shared" si="35"/>
        <v>6</v>
      </c>
      <c r="M540" s="11">
        <v>1156306.1100000001</v>
      </c>
      <c r="N540" s="11">
        <v>4</v>
      </c>
      <c r="O540" s="12" t="s">
        <v>2516</v>
      </c>
      <c r="P540" s="10" t="s">
        <v>2517</v>
      </c>
      <c r="Q540" s="10"/>
      <c r="R540" s="10"/>
      <c r="S540" s="10"/>
      <c r="T540" s="10" t="s">
        <v>634</v>
      </c>
      <c r="U540" s="10" t="s">
        <v>635</v>
      </c>
      <c r="V540" s="10" t="s">
        <v>2395</v>
      </c>
      <c r="W540" s="11">
        <v>3</v>
      </c>
      <c r="X540" s="10" t="s">
        <v>2518</v>
      </c>
      <c r="Y540" s="13">
        <v>39944604</v>
      </c>
      <c r="Z540" s="13">
        <v>1486789126</v>
      </c>
      <c r="AA540"/>
      <c r="AB540"/>
      <c r="AC540"/>
    </row>
    <row r="541" spans="1:29" x14ac:dyDescent="0.25">
      <c r="A541" s="4" t="str">
        <f t="shared" si="33"/>
        <v>0220.01.17.7</v>
      </c>
      <c r="B541" s="4" t="str">
        <f t="shared" si="34"/>
        <v>0220.01.17</v>
      </c>
      <c r="C541" s="9" t="s">
        <v>629</v>
      </c>
      <c r="D541" s="10" t="s">
        <v>158</v>
      </c>
      <c r="E541" s="10" t="s">
        <v>159</v>
      </c>
      <c r="F541" s="10" t="s">
        <v>7</v>
      </c>
      <c r="G541" s="10" t="s">
        <v>160</v>
      </c>
      <c r="H541" s="10" t="s">
        <v>56</v>
      </c>
      <c r="I541" s="10" t="s">
        <v>2391</v>
      </c>
      <c r="J541" s="10">
        <v>5033</v>
      </c>
      <c r="K541" s="10" t="s">
        <v>2392</v>
      </c>
      <c r="L541" s="6">
        <f t="shared" si="35"/>
        <v>7</v>
      </c>
      <c r="M541" s="11">
        <v>1178725.5</v>
      </c>
      <c r="N541" s="11">
        <v>1</v>
      </c>
      <c r="O541" s="12" t="s">
        <v>2393</v>
      </c>
      <c r="P541" s="10" t="s">
        <v>2394</v>
      </c>
      <c r="Q541" s="10"/>
      <c r="R541" s="10"/>
      <c r="S541" s="10"/>
      <c r="T541" s="10" t="s">
        <v>634</v>
      </c>
      <c r="U541" s="10" t="s">
        <v>635</v>
      </c>
      <c r="V541" s="10" t="s">
        <v>2395</v>
      </c>
      <c r="W541" s="11">
        <v>3</v>
      </c>
      <c r="X541" s="10" t="s">
        <v>2396</v>
      </c>
      <c r="Y541" s="13">
        <v>39944604</v>
      </c>
      <c r="Z541" s="13">
        <v>1486789126</v>
      </c>
      <c r="AA541"/>
      <c r="AB541"/>
      <c r="AC541"/>
    </row>
    <row r="542" spans="1:29" x14ac:dyDescent="0.25">
      <c r="A542" s="4" t="str">
        <f t="shared" si="33"/>
        <v>0220.01.17.8</v>
      </c>
      <c r="B542" s="4" t="str">
        <f t="shared" si="34"/>
        <v>0220.01.17</v>
      </c>
      <c r="C542" s="9" t="s">
        <v>629</v>
      </c>
      <c r="D542" s="10" t="s">
        <v>158</v>
      </c>
      <c r="E542" s="10" t="s">
        <v>159</v>
      </c>
      <c r="F542" s="10" t="s">
        <v>7</v>
      </c>
      <c r="G542" s="10" t="s">
        <v>160</v>
      </c>
      <c r="H542" s="10" t="s">
        <v>56</v>
      </c>
      <c r="I542" s="10" t="s">
        <v>2391</v>
      </c>
      <c r="J542" s="10">
        <v>5034</v>
      </c>
      <c r="K542" s="10" t="s">
        <v>2408</v>
      </c>
      <c r="L542" s="6">
        <f t="shared" si="35"/>
        <v>8</v>
      </c>
      <c r="M542" s="11">
        <v>3929646.68</v>
      </c>
      <c r="N542" s="11">
        <v>490</v>
      </c>
      <c r="O542" s="12" t="s">
        <v>2409</v>
      </c>
      <c r="P542" s="10" t="s">
        <v>2410</v>
      </c>
      <c r="Q542" s="10"/>
      <c r="R542" s="10"/>
      <c r="S542" s="10"/>
      <c r="T542" s="10" t="s">
        <v>634</v>
      </c>
      <c r="U542" s="10" t="s">
        <v>635</v>
      </c>
      <c r="V542" s="10" t="s">
        <v>2395</v>
      </c>
      <c r="W542" s="11">
        <v>2</v>
      </c>
      <c r="X542" s="10" t="s">
        <v>2411</v>
      </c>
      <c r="Y542" s="13">
        <v>39944604</v>
      </c>
      <c r="Z542" s="13">
        <v>1486789126</v>
      </c>
      <c r="AA542"/>
      <c r="AB542"/>
      <c r="AC542"/>
    </row>
    <row r="543" spans="1:29" x14ac:dyDescent="0.25">
      <c r="A543" s="4" t="str">
        <f t="shared" si="33"/>
        <v>0221.01.11.1</v>
      </c>
      <c r="B543" s="4" t="str">
        <f t="shared" si="34"/>
        <v>0221.01.11</v>
      </c>
      <c r="C543" s="9" t="s">
        <v>629</v>
      </c>
      <c r="D543" s="10" t="s">
        <v>161</v>
      </c>
      <c r="E543" s="10" t="s">
        <v>162</v>
      </c>
      <c r="F543" s="10" t="s">
        <v>7</v>
      </c>
      <c r="G543" s="10" t="s">
        <v>163</v>
      </c>
      <c r="H543" s="10" t="s">
        <v>10</v>
      </c>
      <c r="I543" s="10" t="s">
        <v>2548</v>
      </c>
      <c r="J543" s="10">
        <v>3080</v>
      </c>
      <c r="K543" s="10" t="s">
        <v>2554</v>
      </c>
      <c r="L543" s="6">
        <f t="shared" si="35"/>
        <v>1</v>
      </c>
      <c r="M543" s="11">
        <v>0</v>
      </c>
      <c r="N543" s="11">
        <v>15</v>
      </c>
      <c r="O543" s="12" t="s">
        <v>2555</v>
      </c>
      <c r="P543" s="10" t="s">
        <v>2551</v>
      </c>
      <c r="Q543" s="10"/>
      <c r="R543" s="10"/>
      <c r="S543" s="10"/>
      <c r="T543" s="10" t="s">
        <v>634</v>
      </c>
      <c r="U543" s="10" t="s">
        <v>635</v>
      </c>
      <c r="V543" s="10" t="s">
        <v>2552</v>
      </c>
      <c r="W543" s="11">
        <v>1</v>
      </c>
      <c r="X543" s="10" t="s">
        <v>2556</v>
      </c>
      <c r="Y543" s="13">
        <v>107788741</v>
      </c>
      <c r="Z543" s="13">
        <v>672348616</v>
      </c>
      <c r="AA543"/>
      <c r="AB543"/>
      <c r="AC543"/>
    </row>
    <row r="544" spans="1:29" x14ac:dyDescent="0.25">
      <c r="A544" s="4" t="str">
        <f t="shared" si="33"/>
        <v>0221.01.11.2</v>
      </c>
      <c r="B544" s="4" t="str">
        <f t="shared" si="34"/>
        <v>0221.01.11</v>
      </c>
      <c r="C544" s="5" t="s">
        <v>629</v>
      </c>
      <c r="D544" s="6" t="s">
        <v>161</v>
      </c>
      <c r="E544" s="6" t="s">
        <v>162</v>
      </c>
      <c r="F544" s="6" t="s">
        <v>7</v>
      </c>
      <c r="G544" s="6" t="s">
        <v>163</v>
      </c>
      <c r="H544" s="6" t="s">
        <v>10</v>
      </c>
      <c r="I544" s="6" t="s">
        <v>2548</v>
      </c>
      <c r="J544" s="6">
        <v>3081</v>
      </c>
      <c r="K544" s="6" t="s">
        <v>2608</v>
      </c>
      <c r="L544" s="6">
        <f t="shared" si="35"/>
        <v>2</v>
      </c>
      <c r="M544" s="7">
        <v>0</v>
      </c>
      <c r="N544" s="7">
        <v>50</v>
      </c>
      <c r="O544" s="8" t="s">
        <v>2609</v>
      </c>
      <c r="P544" s="6" t="s">
        <v>2551</v>
      </c>
      <c r="Q544" s="6"/>
      <c r="R544" s="6"/>
      <c r="S544" s="6"/>
      <c r="T544" s="6" t="s">
        <v>634</v>
      </c>
      <c r="U544" s="6" t="s">
        <v>635</v>
      </c>
      <c r="V544" s="6" t="s">
        <v>2552</v>
      </c>
      <c r="W544" s="7">
        <v>1</v>
      </c>
      <c r="X544" s="6" t="s">
        <v>2610</v>
      </c>
      <c r="Y544" s="13">
        <v>107788741</v>
      </c>
      <c r="Z544" s="13">
        <v>672348616</v>
      </c>
      <c r="AA544"/>
      <c r="AB544"/>
      <c r="AC544"/>
    </row>
    <row r="545" spans="1:29" x14ac:dyDescent="0.25">
      <c r="A545" s="4" t="str">
        <f t="shared" si="33"/>
        <v>0221.01.11.3</v>
      </c>
      <c r="B545" s="4" t="str">
        <f t="shared" si="34"/>
        <v>0221.01.11</v>
      </c>
      <c r="C545" s="5" t="s">
        <v>629</v>
      </c>
      <c r="D545" s="6" t="s">
        <v>161</v>
      </c>
      <c r="E545" s="6" t="s">
        <v>162</v>
      </c>
      <c r="F545" s="6" t="s">
        <v>7</v>
      </c>
      <c r="G545" s="6" t="s">
        <v>163</v>
      </c>
      <c r="H545" s="6" t="s">
        <v>10</v>
      </c>
      <c r="I545" s="6" t="s">
        <v>2548</v>
      </c>
      <c r="J545" s="6">
        <v>3082</v>
      </c>
      <c r="K545" s="6" t="s">
        <v>2588</v>
      </c>
      <c r="L545" s="6">
        <f t="shared" si="35"/>
        <v>3</v>
      </c>
      <c r="M545" s="7">
        <v>0</v>
      </c>
      <c r="N545" s="7">
        <v>16</v>
      </c>
      <c r="O545" s="8" t="s">
        <v>2589</v>
      </c>
      <c r="P545" s="6" t="s">
        <v>2551</v>
      </c>
      <c r="Q545" s="6"/>
      <c r="R545" s="6"/>
      <c r="S545" s="6"/>
      <c r="T545" s="6" t="s">
        <v>634</v>
      </c>
      <c r="U545" s="6" t="s">
        <v>635</v>
      </c>
      <c r="V545" s="6" t="s">
        <v>2552</v>
      </c>
      <c r="W545" s="7">
        <v>1</v>
      </c>
      <c r="X545" s="6" t="s">
        <v>2590</v>
      </c>
      <c r="Y545" s="13">
        <v>107788741</v>
      </c>
      <c r="Z545" s="13">
        <v>672348616</v>
      </c>
      <c r="AA545"/>
      <c r="AB545"/>
      <c r="AC545"/>
    </row>
    <row r="546" spans="1:29" x14ac:dyDescent="0.25">
      <c r="A546" s="4" t="str">
        <f t="shared" si="33"/>
        <v>0221.01.11.4</v>
      </c>
      <c r="B546" s="4" t="str">
        <f t="shared" si="34"/>
        <v>0221.01.11</v>
      </c>
      <c r="C546" s="9" t="s">
        <v>629</v>
      </c>
      <c r="D546" s="10" t="s">
        <v>161</v>
      </c>
      <c r="E546" s="10" t="s">
        <v>162</v>
      </c>
      <c r="F546" s="10" t="s">
        <v>7</v>
      </c>
      <c r="G546" s="10" t="s">
        <v>163</v>
      </c>
      <c r="H546" s="10" t="s">
        <v>10</v>
      </c>
      <c r="I546" s="10" t="s">
        <v>2548</v>
      </c>
      <c r="J546" s="10">
        <v>3084</v>
      </c>
      <c r="K546" s="10" t="s">
        <v>2611</v>
      </c>
      <c r="L546" s="6">
        <f t="shared" si="35"/>
        <v>4</v>
      </c>
      <c r="M546" s="11">
        <v>0</v>
      </c>
      <c r="N546" s="11">
        <v>15</v>
      </c>
      <c r="O546" s="12" t="s">
        <v>2612</v>
      </c>
      <c r="P546" s="10" t="s">
        <v>2559</v>
      </c>
      <c r="Q546" s="10"/>
      <c r="R546" s="10"/>
      <c r="S546" s="10"/>
      <c r="T546" s="10" t="s">
        <v>634</v>
      </c>
      <c r="U546" s="10" t="s">
        <v>635</v>
      </c>
      <c r="V546" s="10" t="s">
        <v>2552</v>
      </c>
      <c r="W546" s="11">
        <v>1</v>
      </c>
      <c r="X546" s="10" t="s">
        <v>2613</v>
      </c>
      <c r="Y546" s="13">
        <v>107788741</v>
      </c>
      <c r="Z546" s="13">
        <v>672348616</v>
      </c>
      <c r="AA546"/>
      <c r="AB546"/>
      <c r="AC546"/>
    </row>
    <row r="547" spans="1:29" x14ac:dyDescent="0.25">
      <c r="A547" s="4" t="str">
        <f t="shared" si="33"/>
        <v>0221.01.11.5</v>
      </c>
      <c r="B547" s="4" t="str">
        <f t="shared" si="34"/>
        <v>0221.01.11</v>
      </c>
      <c r="C547" s="5" t="s">
        <v>629</v>
      </c>
      <c r="D547" s="6" t="s">
        <v>161</v>
      </c>
      <c r="E547" s="6" t="s">
        <v>162</v>
      </c>
      <c r="F547" s="6" t="s">
        <v>7</v>
      </c>
      <c r="G547" s="6" t="s">
        <v>163</v>
      </c>
      <c r="H547" s="6" t="s">
        <v>10</v>
      </c>
      <c r="I547" s="6" t="s">
        <v>2548</v>
      </c>
      <c r="J547" s="6">
        <v>3086</v>
      </c>
      <c r="K547" s="6" t="s">
        <v>2557</v>
      </c>
      <c r="L547" s="6">
        <f t="shared" si="35"/>
        <v>5</v>
      </c>
      <c r="M547" s="7">
        <v>0</v>
      </c>
      <c r="N547" s="7">
        <v>25</v>
      </c>
      <c r="O547" s="8" t="s">
        <v>2558</v>
      </c>
      <c r="P547" s="6" t="s">
        <v>2559</v>
      </c>
      <c r="Q547" s="6"/>
      <c r="R547" s="6"/>
      <c r="S547" s="6"/>
      <c r="T547" s="6" t="s">
        <v>634</v>
      </c>
      <c r="U547" s="6" t="s">
        <v>635</v>
      </c>
      <c r="V547" s="6" t="s">
        <v>2552</v>
      </c>
      <c r="W547" s="7">
        <v>1</v>
      </c>
      <c r="X547" s="6" t="s">
        <v>2560</v>
      </c>
      <c r="Y547" s="13">
        <v>107788741</v>
      </c>
      <c r="Z547" s="13">
        <v>672348616</v>
      </c>
      <c r="AA547"/>
      <c r="AB547"/>
      <c r="AC547"/>
    </row>
    <row r="548" spans="1:29" x14ac:dyDescent="0.25">
      <c r="A548" s="4" t="str">
        <f t="shared" si="33"/>
        <v>0221.01.11.6</v>
      </c>
      <c r="B548" s="4" t="str">
        <f t="shared" si="34"/>
        <v>0221.01.11</v>
      </c>
      <c r="C548" s="5" t="s">
        <v>629</v>
      </c>
      <c r="D548" s="6" t="s">
        <v>161</v>
      </c>
      <c r="E548" s="6" t="s">
        <v>162</v>
      </c>
      <c r="F548" s="6" t="s">
        <v>7</v>
      </c>
      <c r="G548" s="6" t="s">
        <v>163</v>
      </c>
      <c r="H548" s="6" t="s">
        <v>10</v>
      </c>
      <c r="I548" s="6" t="s">
        <v>2548</v>
      </c>
      <c r="J548" s="6">
        <v>4197</v>
      </c>
      <c r="K548" s="6" t="s">
        <v>2549</v>
      </c>
      <c r="L548" s="6">
        <f t="shared" si="35"/>
        <v>6</v>
      </c>
      <c r="M548" s="7">
        <v>0</v>
      </c>
      <c r="N548" s="7">
        <v>1</v>
      </c>
      <c r="O548" s="8" t="s">
        <v>2550</v>
      </c>
      <c r="P548" s="6" t="s">
        <v>2551</v>
      </c>
      <c r="Q548" s="6"/>
      <c r="R548" s="6"/>
      <c r="S548" s="6"/>
      <c r="T548" s="6" t="s">
        <v>634</v>
      </c>
      <c r="U548" s="6" t="s">
        <v>635</v>
      </c>
      <c r="V548" s="6" t="s">
        <v>2552</v>
      </c>
      <c r="W548" s="7">
        <v>1</v>
      </c>
      <c r="X548" s="6" t="s">
        <v>2553</v>
      </c>
      <c r="Y548" s="13">
        <v>107788741</v>
      </c>
      <c r="Z548" s="13">
        <v>672348616</v>
      </c>
      <c r="AA548"/>
      <c r="AB548"/>
      <c r="AC548"/>
    </row>
    <row r="549" spans="1:29" x14ac:dyDescent="0.25">
      <c r="A549" s="4" t="str">
        <f t="shared" si="33"/>
        <v>0221.01.12.1</v>
      </c>
      <c r="B549" s="4" t="str">
        <f t="shared" si="34"/>
        <v>0221.01.12</v>
      </c>
      <c r="C549" s="9" t="s">
        <v>629</v>
      </c>
      <c r="D549" s="10" t="s">
        <v>161</v>
      </c>
      <c r="E549" s="10" t="s">
        <v>162</v>
      </c>
      <c r="F549" s="10" t="s">
        <v>7</v>
      </c>
      <c r="G549" s="10" t="s">
        <v>163</v>
      </c>
      <c r="H549" s="10" t="s">
        <v>32</v>
      </c>
      <c r="I549" s="10" t="s">
        <v>2561</v>
      </c>
      <c r="J549" s="10">
        <v>3089</v>
      </c>
      <c r="K549" s="10" t="s">
        <v>2605</v>
      </c>
      <c r="L549" s="6">
        <f t="shared" si="35"/>
        <v>1</v>
      </c>
      <c r="M549" s="11">
        <v>0</v>
      </c>
      <c r="N549" s="11">
        <v>30</v>
      </c>
      <c r="O549" s="12" t="s">
        <v>2606</v>
      </c>
      <c r="P549" s="10" t="s">
        <v>2551</v>
      </c>
      <c r="Q549" s="10"/>
      <c r="R549" s="10"/>
      <c r="S549" s="10"/>
      <c r="T549" s="10" t="s">
        <v>634</v>
      </c>
      <c r="U549" s="10" t="s">
        <v>635</v>
      </c>
      <c r="V549" s="10" t="s">
        <v>2564</v>
      </c>
      <c r="W549" s="11">
        <v>1</v>
      </c>
      <c r="X549" s="10" t="s">
        <v>2607</v>
      </c>
      <c r="Y549" s="13">
        <v>37047880</v>
      </c>
      <c r="Z549" s="13">
        <v>672348616</v>
      </c>
      <c r="AA549"/>
      <c r="AB549"/>
      <c r="AC549"/>
    </row>
    <row r="550" spans="1:29" x14ac:dyDescent="0.25">
      <c r="A550" s="4" t="str">
        <f t="shared" si="33"/>
        <v>0221.01.12.2</v>
      </c>
      <c r="B550" s="4" t="str">
        <f t="shared" si="34"/>
        <v>0221.01.12</v>
      </c>
      <c r="C550" s="5" t="s">
        <v>629</v>
      </c>
      <c r="D550" s="6" t="s">
        <v>161</v>
      </c>
      <c r="E550" s="6" t="s">
        <v>162</v>
      </c>
      <c r="F550" s="6" t="s">
        <v>7</v>
      </c>
      <c r="G550" s="6" t="s">
        <v>163</v>
      </c>
      <c r="H550" s="6" t="s">
        <v>32</v>
      </c>
      <c r="I550" s="6" t="s">
        <v>2561</v>
      </c>
      <c r="J550" s="6">
        <v>3090</v>
      </c>
      <c r="K550" s="6" t="s">
        <v>2614</v>
      </c>
      <c r="L550" s="6">
        <f t="shared" si="35"/>
        <v>2</v>
      </c>
      <c r="M550" s="7">
        <v>0</v>
      </c>
      <c r="N550" s="7">
        <v>1</v>
      </c>
      <c r="O550" s="8" t="s">
        <v>2615</v>
      </c>
      <c r="P550" s="6" t="s">
        <v>2551</v>
      </c>
      <c r="Q550" s="6"/>
      <c r="R550" s="6"/>
      <c r="S550" s="6"/>
      <c r="T550" s="6" t="s">
        <v>634</v>
      </c>
      <c r="U550" s="6" t="s">
        <v>635</v>
      </c>
      <c r="V550" s="6" t="s">
        <v>2564</v>
      </c>
      <c r="W550" s="7">
        <v>1</v>
      </c>
      <c r="X550" s="6" t="s">
        <v>2616</v>
      </c>
      <c r="Y550" s="13">
        <v>37047880</v>
      </c>
      <c r="Z550" s="13">
        <v>672348616</v>
      </c>
      <c r="AA550"/>
      <c r="AB550"/>
      <c r="AC550"/>
    </row>
    <row r="551" spans="1:29" x14ac:dyDescent="0.25">
      <c r="A551" s="4" t="str">
        <f t="shared" si="33"/>
        <v>0221.01.12.3</v>
      </c>
      <c r="B551" s="4" t="str">
        <f t="shared" si="34"/>
        <v>0221.01.12</v>
      </c>
      <c r="C551" s="9" t="s">
        <v>629</v>
      </c>
      <c r="D551" s="10" t="s">
        <v>161</v>
      </c>
      <c r="E551" s="10" t="s">
        <v>162</v>
      </c>
      <c r="F551" s="10" t="s">
        <v>7</v>
      </c>
      <c r="G551" s="10" t="s">
        <v>163</v>
      </c>
      <c r="H551" s="10" t="s">
        <v>32</v>
      </c>
      <c r="I551" s="10" t="s">
        <v>2561</v>
      </c>
      <c r="J551" s="10">
        <v>3091</v>
      </c>
      <c r="K551" s="10" t="s">
        <v>2571</v>
      </c>
      <c r="L551" s="6">
        <f t="shared" si="35"/>
        <v>3</v>
      </c>
      <c r="M551" s="11">
        <v>0</v>
      </c>
      <c r="N551" s="11">
        <v>25</v>
      </c>
      <c r="O551" s="12" t="s">
        <v>2572</v>
      </c>
      <c r="P551" s="10" t="s">
        <v>2551</v>
      </c>
      <c r="Q551" s="10"/>
      <c r="R551" s="10"/>
      <c r="S551" s="10"/>
      <c r="T551" s="10" t="s">
        <v>634</v>
      </c>
      <c r="U551" s="10" t="s">
        <v>635</v>
      </c>
      <c r="V551" s="10" t="s">
        <v>2564</v>
      </c>
      <c r="W551" s="11">
        <v>1</v>
      </c>
      <c r="X551" s="10" t="s">
        <v>2573</v>
      </c>
      <c r="Y551" s="13">
        <v>37047880</v>
      </c>
      <c r="Z551" s="13">
        <v>672348616</v>
      </c>
      <c r="AA551"/>
      <c r="AB551"/>
      <c r="AC551"/>
    </row>
    <row r="552" spans="1:29" x14ac:dyDescent="0.25">
      <c r="A552" s="4" t="str">
        <f t="shared" si="33"/>
        <v>0221.01.12.4</v>
      </c>
      <c r="B552" s="4" t="str">
        <f t="shared" si="34"/>
        <v>0221.01.12</v>
      </c>
      <c r="C552" s="9" t="s">
        <v>629</v>
      </c>
      <c r="D552" s="10" t="s">
        <v>161</v>
      </c>
      <c r="E552" s="10" t="s">
        <v>162</v>
      </c>
      <c r="F552" s="10" t="s">
        <v>7</v>
      </c>
      <c r="G552" s="10" t="s">
        <v>163</v>
      </c>
      <c r="H552" s="10" t="s">
        <v>32</v>
      </c>
      <c r="I552" s="10" t="s">
        <v>2561</v>
      </c>
      <c r="J552" s="10">
        <v>3092</v>
      </c>
      <c r="K552" s="10" t="s">
        <v>2562</v>
      </c>
      <c r="L552" s="6">
        <f t="shared" si="35"/>
        <v>4</v>
      </c>
      <c r="M552" s="11">
        <v>0</v>
      </c>
      <c r="N552" s="11">
        <v>3</v>
      </c>
      <c r="O552" s="12" t="s">
        <v>2563</v>
      </c>
      <c r="P552" s="10" t="s">
        <v>2551</v>
      </c>
      <c r="Q552" s="10"/>
      <c r="R552" s="10"/>
      <c r="S552" s="10"/>
      <c r="T552" s="10" t="s">
        <v>634</v>
      </c>
      <c r="U552" s="10" t="s">
        <v>635</v>
      </c>
      <c r="V552" s="10" t="s">
        <v>2564</v>
      </c>
      <c r="W552" s="11">
        <v>1</v>
      </c>
      <c r="X552" s="10" t="s">
        <v>2565</v>
      </c>
      <c r="Y552" s="13">
        <v>37047880</v>
      </c>
      <c r="Z552" s="13">
        <v>672348616</v>
      </c>
      <c r="AA552"/>
      <c r="AB552"/>
      <c r="AC552"/>
    </row>
    <row r="553" spans="1:29" x14ac:dyDescent="0.25">
      <c r="A553" s="4" t="str">
        <f t="shared" si="33"/>
        <v>0221.01.12.5</v>
      </c>
      <c r="B553" s="4" t="str">
        <f t="shared" si="34"/>
        <v>0221.01.12</v>
      </c>
      <c r="C553" s="5" t="s">
        <v>629</v>
      </c>
      <c r="D553" s="6" t="s">
        <v>161</v>
      </c>
      <c r="E553" s="6" t="s">
        <v>162</v>
      </c>
      <c r="F553" s="6" t="s">
        <v>7</v>
      </c>
      <c r="G553" s="6" t="s">
        <v>163</v>
      </c>
      <c r="H553" s="6" t="s">
        <v>32</v>
      </c>
      <c r="I553" s="6" t="s">
        <v>2561</v>
      </c>
      <c r="J553" s="6">
        <v>3094</v>
      </c>
      <c r="K553" s="6" t="s">
        <v>2574</v>
      </c>
      <c r="L553" s="6">
        <f t="shared" si="35"/>
        <v>5</v>
      </c>
      <c r="M553" s="7">
        <v>0</v>
      </c>
      <c r="N553" s="7">
        <v>10</v>
      </c>
      <c r="O553" s="8" t="s">
        <v>2575</v>
      </c>
      <c r="P553" s="6" t="s">
        <v>2551</v>
      </c>
      <c r="Q553" s="6"/>
      <c r="R553" s="6"/>
      <c r="S553" s="6"/>
      <c r="T553" s="6" t="s">
        <v>634</v>
      </c>
      <c r="U553" s="6" t="s">
        <v>635</v>
      </c>
      <c r="V553" s="6" t="s">
        <v>2564</v>
      </c>
      <c r="W553" s="7">
        <v>1</v>
      </c>
      <c r="X553" s="6" t="s">
        <v>2576</v>
      </c>
      <c r="Y553" s="13">
        <v>37047880</v>
      </c>
      <c r="Z553" s="13">
        <v>672348616</v>
      </c>
      <c r="AA553"/>
      <c r="AB553"/>
      <c r="AC553"/>
    </row>
    <row r="554" spans="1:29" x14ac:dyDescent="0.25">
      <c r="A554" s="4" t="str">
        <f t="shared" si="33"/>
        <v>0221.01.13.1</v>
      </c>
      <c r="B554" s="4" t="str">
        <f t="shared" si="34"/>
        <v>0221.01.13</v>
      </c>
      <c r="C554" s="5" t="s">
        <v>629</v>
      </c>
      <c r="D554" s="6" t="s">
        <v>161</v>
      </c>
      <c r="E554" s="6" t="s">
        <v>162</v>
      </c>
      <c r="F554" s="6" t="s">
        <v>7</v>
      </c>
      <c r="G554" s="6" t="s">
        <v>163</v>
      </c>
      <c r="H554" s="6" t="s">
        <v>40</v>
      </c>
      <c r="I554" s="6" t="s">
        <v>2580</v>
      </c>
      <c r="J554" s="6">
        <v>3098</v>
      </c>
      <c r="K554" s="6" t="s">
        <v>2602</v>
      </c>
      <c r="L554" s="6">
        <f t="shared" si="35"/>
        <v>1</v>
      </c>
      <c r="M554" s="7">
        <v>0</v>
      </c>
      <c r="N554" s="7">
        <v>2000</v>
      </c>
      <c r="O554" s="8" t="s">
        <v>2599</v>
      </c>
      <c r="P554" s="6" t="s">
        <v>2603</v>
      </c>
      <c r="Q554" s="6"/>
      <c r="R554" s="6"/>
      <c r="S554" s="6"/>
      <c r="T554" s="6" t="s">
        <v>634</v>
      </c>
      <c r="U554" s="6" t="s">
        <v>635</v>
      </c>
      <c r="V554" s="6" t="s">
        <v>2583</v>
      </c>
      <c r="W554" s="7">
        <v>1</v>
      </c>
      <c r="X554" s="6" t="s">
        <v>2604</v>
      </c>
      <c r="Y554" s="13">
        <v>15582001</v>
      </c>
      <c r="Z554" s="13">
        <v>672348616</v>
      </c>
      <c r="AA554"/>
      <c r="AB554"/>
      <c r="AC554"/>
    </row>
    <row r="555" spans="1:29" x14ac:dyDescent="0.25">
      <c r="A555" s="4" t="str">
        <f t="shared" si="33"/>
        <v>0221.01.13.2</v>
      </c>
      <c r="B555" s="4" t="str">
        <f t="shared" si="34"/>
        <v>0221.01.13</v>
      </c>
      <c r="C555" s="5" t="s">
        <v>629</v>
      </c>
      <c r="D555" s="6" t="s">
        <v>161</v>
      </c>
      <c r="E555" s="6" t="s">
        <v>162</v>
      </c>
      <c r="F555" s="6" t="s">
        <v>7</v>
      </c>
      <c r="G555" s="6" t="s">
        <v>163</v>
      </c>
      <c r="H555" s="6" t="s">
        <v>40</v>
      </c>
      <c r="I555" s="6" t="s">
        <v>2580</v>
      </c>
      <c r="J555" s="6">
        <v>4684</v>
      </c>
      <c r="K555" s="6" t="s">
        <v>2581</v>
      </c>
      <c r="L555" s="6">
        <f t="shared" si="35"/>
        <v>2</v>
      </c>
      <c r="M555" s="7">
        <v>0</v>
      </c>
      <c r="N555" s="7">
        <v>5</v>
      </c>
      <c r="O555" s="8" t="s">
        <v>2582</v>
      </c>
      <c r="P555" s="6" t="s">
        <v>2551</v>
      </c>
      <c r="Q555" s="6"/>
      <c r="R555" s="6"/>
      <c r="S555" s="6"/>
      <c r="T555" s="6" t="s">
        <v>634</v>
      </c>
      <c r="U555" s="6" t="s">
        <v>635</v>
      </c>
      <c r="V555" s="6" t="s">
        <v>2583</v>
      </c>
      <c r="W555" s="7">
        <v>1</v>
      </c>
      <c r="X555" s="6" t="s">
        <v>2584</v>
      </c>
      <c r="Y555" s="13">
        <v>15582001</v>
      </c>
      <c r="Z555" s="13">
        <v>672348616</v>
      </c>
      <c r="AA555"/>
      <c r="AB555"/>
      <c r="AC555"/>
    </row>
    <row r="556" spans="1:29" x14ac:dyDescent="0.25">
      <c r="A556" s="4" t="str">
        <f t="shared" si="33"/>
        <v>0221.01.13.3</v>
      </c>
      <c r="B556" s="4" t="str">
        <f t="shared" si="34"/>
        <v>0221.01.13</v>
      </c>
      <c r="C556" s="5" t="s">
        <v>629</v>
      </c>
      <c r="D556" s="6" t="s">
        <v>161</v>
      </c>
      <c r="E556" s="6" t="s">
        <v>162</v>
      </c>
      <c r="F556" s="6" t="s">
        <v>7</v>
      </c>
      <c r="G556" s="6" t="s">
        <v>163</v>
      </c>
      <c r="H556" s="6" t="s">
        <v>40</v>
      </c>
      <c r="I556" s="6" t="s">
        <v>2580</v>
      </c>
      <c r="J556" s="6">
        <v>4691</v>
      </c>
      <c r="K556" s="6" t="s">
        <v>2594</v>
      </c>
      <c r="L556" s="6">
        <f t="shared" si="35"/>
        <v>3</v>
      </c>
      <c r="M556" s="7">
        <v>0</v>
      </c>
      <c r="N556" s="7">
        <v>100</v>
      </c>
      <c r="O556" s="8" t="s">
        <v>2595</v>
      </c>
      <c r="P556" s="6" t="s">
        <v>2551</v>
      </c>
      <c r="Q556" s="6"/>
      <c r="R556" s="6"/>
      <c r="S556" s="6"/>
      <c r="T556" s="6" t="s">
        <v>634</v>
      </c>
      <c r="U556" s="6" t="s">
        <v>635</v>
      </c>
      <c r="V556" s="6" t="s">
        <v>2583</v>
      </c>
      <c r="W556" s="7">
        <v>1</v>
      </c>
      <c r="X556" s="6" t="s">
        <v>2596</v>
      </c>
      <c r="Y556" s="13">
        <v>15582001</v>
      </c>
      <c r="Z556" s="13">
        <v>672348616</v>
      </c>
      <c r="AA556"/>
      <c r="AB556"/>
      <c r="AC556"/>
    </row>
    <row r="557" spans="1:29" x14ac:dyDescent="0.25">
      <c r="A557" s="4" t="str">
        <f t="shared" si="33"/>
        <v>0221.01.14.1</v>
      </c>
      <c r="B557" s="4" t="str">
        <f t="shared" si="34"/>
        <v>0221.01.14</v>
      </c>
      <c r="C557" s="9" t="s">
        <v>629</v>
      </c>
      <c r="D557" s="10" t="s">
        <v>161</v>
      </c>
      <c r="E557" s="10" t="s">
        <v>162</v>
      </c>
      <c r="F557" s="10" t="s">
        <v>7</v>
      </c>
      <c r="G557" s="10" t="s">
        <v>163</v>
      </c>
      <c r="H557" s="10" t="s">
        <v>41</v>
      </c>
      <c r="I557" s="10" t="s">
        <v>2543</v>
      </c>
      <c r="J557" s="10">
        <v>3101</v>
      </c>
      <c r="K557" s="10" t="s">
        <v>2591</v>
      </c>
      <c r="L557" s="6">
        <f t="shared" si="35"/>
        <v>1</v>
      </c>
      <c r="M557" s="11">
        <v>0</v>
      </c>
      <c r="N557" s="11">
        <v>1</v>
      </c>
      <c r="O557" s="12" t="s">
        <v>2592</v>
      </c>
      <c r="P557" s="10" t="s">
        <v>2551</v>
      </c>
      <c r="Q557" s="10"/>
      <c r="R557" s="10"/>
      <c r="S557" s="10"/>
      <c r="T557" s="10" t="s">
        <v>634</v>
      </c>
      <c r="U557" s="10" t="s">
        <v>635</v>
      </c>
      <c r="V557" s="10" t="s">
        <v>2546</v>
      </c>
      <c r="W557" s="11">
        <v>1</v>
      </c>
      <c r="X557" s="10" t="s">
        <v>2593</v>
      </c>
      <c r="Y557" s="13">
        <v>11935800</v>
      </c>
      <c r="Z557" s="13">
        <v>672348616</v>
      </c>
      <c r="AA557"/>
      <c r="AB557"/>
      <c r="AC557"/>
    </row>
    <row r="558" spans="1:29" x14ac:dyDescent="0.25">
      <c r="A558" s="4" t="str">
        <f t="shared" si="33"/>
        <v>0221.01.14.2</v>
      </c>
      <c r="B558" s="4" t="str">
        <f t="shared" si="34"/>
        <v>0221.01.14</v>
      </c>
      <c r="C558" s="9" t="s">
        <v>629</v>
      </c>
      <c r="D558" s="10" t="s">
        <v>161</v>
      </c>
      <c r="E558" s="10" t="s">
        <v>162</v>
      </c>
      <c r="F558" s="10" t="s">
        <v>7</v>
      </c>
      <c r="G558" s="10" t="s">
        <v>163</v>
      </c>
      <c r="H558" s="10" t="s">
        <v>41</v>
      </c>
      <c r="I558" s="10" t="s">
        <v>2543</v>
      </c>
      <c r="J558" s="10">
        <v>4701</v>
      </c>
      <c r="K558" s="10" t="s">
        <v>2544</v>
      </c>
      <c r="L558" s="6">
        <f t="shared" si="35"/>
        <v>2</v>
      </c>
      <c r="M558" s="11">
        <v>0</v>
      </c>
      <c r="N558" s="11">
        <v>3</v>
      </c>
      <c r="O558" s="12" t="s">
        <v>1159</v>
      </c>
      <c r="P558" s="10" t="s">
        <v>2545</v>
      </c>
      <c r="Q558" s="10"/>
      <c r="R558" s="10"/>
      <c r="S558" s="10"/>
      <c r="T558" s="10" t="s">
        <v>634</v>
      </c>
      <c r="U558" s="10" t="s">
        <v>635</v>
      </c>
      <c r="V558" s="10" t="s">
        <v>2546</v>
      </c>
      <c r="W558" s="11">
        <v>1</v>
      </c>
      <c r="X558" s="10" t="s">
        <v>2547</v>
      </c>
      <c r="Y558" s="13">
        <v>11935800</v>
      </c>
      <c r="Z558" s="13">
        <v>672348616</v>
      </c>
      <c r="AA558"/>
      <c r="AB558"/>
      <c r="AC558"/>
    </row>
    <row r="559" spans="1:29" x14ac:dyDescent="0.25">
      <c r="A559" s="4" t="str">
        <f t="shared" si="33"/>
        <v>0221.01.15.1</v>
      </c>
      <c r="B559" s="4" t="str">
        <f t="shared" si="34"/>
        <v>0221.01.15</v>
      </c>
      <c r="C559" s="5" t="s">
        <v>629</v>
      </c>
      <c r="D559" s="6" t="s">
        <v>161</v>
      </c>
      <c r="E559" s="6" t="s">
        <v>162</v>
      </c>
      <c r="F559" s="6" t="s">
        <v>7</v>
      </c>
      <c r="G559" s="6" t="s">
        <v>163</v>
      </c>
      <c r="H559" s="6" t="s">
        <v>31</v>
      </c>
      <c r="I559" s="6" t="s">
        <v>2537</v>
      </c>
      <c r="J559" s="6">
        <v>4699</v>
      </c>
      <c r="K559" s="6" t="s">
        <v>2538</v>
      </c>
      <c r="L559" s="6">
        <f t="shared" si="35"/>
        <v>1</v>
      </c>
      <c r="M559" s="7">
        <v>0</v>
      </c>
      <c r="N559" s="7">
        <v>52</v>
      </c>
      <c r="O559" s="8" t="s">
        <v>2539</v>
      </c>
      <c r="P559" s="6" t="s">
        <v>2540</v>
      </c>
      <c r="Q559" s="6"/>
      <c r="R559" s="6"/>
      <c r="S559" s="6"/>
      <c r="T559" s="6" t="s">
        <v>634</v>
      </c>
      <c r="U559" s="6" t="s">
        <v>635</v>
      </c>
      <c r="V559" s="6" t="s">
        <v>2541</v>
      </c>
      <c r="W559" s="7">
        <v>1</v>
      </c>
      <c r="X559" s="6" t="s">
        <v>2542</v>
      </c>
      <c r="Y559" s="13">
        <v>12535420</v>
      </c>
      <c r="Z559" s="13">
        <v>672348616</v>
      </c>
      <c r="AA559"/>
      <c r="AB559"/>
      <c r="AC559"/>
    </row>
    <row r="560" spans="1:29" x14ac:dyDescent="0.25">
      <c r="A560" s="4" t="str">
        <f t="shared" si="33"/>
        <v>0221.01.15.2</v>
      </c>
      <c r="B560" s="4" t="str">
        <f t="shared" si="34"/>
        <v>0221.01.15</v>
      </c>
      <c r="C560" s="9" t="s">
        <v>629</v>
      </c>
      <c r="D560" s="10" t="s">
        <v>161</v>
      </c>
      <c r="E560" s="10" t="s">
        <v>162</v>
      </c>
      <c r="F560" s="10" t="s">
        <v>7</v>
      </c>
      <c r="G560" s="10" t="s">
        <v>163</v>
      </c>
      <c r="H560" s="10" t="s">
        <v>31</v>
      </c>
      <c r="I560" s="10" t="s">
        <v>2537</v>
      </c>
      <c r="J560" s="10">
        <v>4700</v>
      </c>
      <c r="K560" s="10" t="s">
        <v>2577</v>
      </c>
      <c r="L560" s="6">
        <f t="shared" si="35"/>
        <v>2</v>
      </c>
      <c r="M560" s="11">
        <v>0</v>
      </c>
      <c r="N560" s="11">
        <v>52</v>
      </c>
      <c r="O560" s="12" t="s">
        <v>2578</v>
      </c>
      <c r="P560" s="10" t="s">
        <v>2540</v>
      </c>
      <c r="Q560" s="10"/>
      <c r="R560" s="10"/>
      <c r="S560" s="10"/>
      <c r="T560" s="10" t="s">
        <v>634</v>
      </c>
      <c r="U560" s="10" t="s">
        <v>635</v>
      </c>
      <c r="V560" s="10" t="s">
        <v>2541</v>
      </c>
      <c r="W560" s="11">
        <v>1</v>
      </c>
      <c r="X560" s="10" t="s">
        <v>2579</v>
      </c>
      <c r="Y560" s="13">
        <v>12535420</v>
      </c>
      <c r="Z560" s="13">
        <v>672348616</v>
      </c>
      <c r="AA560"/>
      <c r="AB560"/>
      <c r="AC560"/>
    </row>
    <row r="561" spans="1:29" x14ac:dyDescent="0.25">
      <c r="A561" s="4" t="str">
        <f t="shared" si="33"/>
        <v>0221.01.16.1</v>
      </c>
      <c r="B561" s="4" t="str">
        <f t="shared" si="34"/>
        <v>0221.01.16</v>
      </c>
      <c r="C561" s="9" t="s">
        <v>629</v>
      </c>
      <c r="D561" s="10" t="s">
        <v>161</v>
      </c>
      <c r="E561" s="10" t="s">
        <v>162</v>
      </c>
      <c r="F561" s="10" t="s">
        <v>7</v>
      </c>
      <c r="G561" s="10" t="s">
        <v>163</v>
      </c>
      <c r="H561" s="10" t="s">
        <v>24</v>
      </c>
      <c r="I561" s="10" t="s">
        <v>2566</v>
      </c>
      <c r="J561" s="10">
        <v>3111</v>
      </c>
      <c r="K561" s="10" t="s">
        <v>2617</v>
      </c>
      <c r="L561" s="6">
        <f t="shared" si="35"/>
        <v>1</v>
      </c>
      <c r="M561" s="11">
        <v>0</v>
      </c>
      <c r="N561" s="11">
        <v>5</v>
      </c>
      <c r="O561" s="12" t="s">
        <v>2618</v>
      </c>
      <c r="P561" s="10" t="s">
        <v>2551</v>
      </c>
      <c r="Q561" s="10"/>
      <c r="R561" s="10"/>
      <c r="S561" s="10"/>
      <c r="T561" s="10" t="s">
        <v>634</v>
      </c>
      <c r="U561" s="10" t="s">
        <v>635</v>
      </c>
      <c r="V561" s="10" t="s">
        <v>2569</v>
      </c>
      <c r="W561" s="11">
        <v>1</v>
      </c>
      <c r="X561" s="10" t="s">
        <v>2619</v>
      </c>
      <c r="Y561" s="13">
        <v>13383320</v>
      </c>
      <c r="Z561" s="13">
        <v>672348616</v>
      </c>
      <c r="AA561"/>
      <c r="AB561"/>
      <c r="AC561"/>
    </row>
    <row r="562" spans="1:29" x14ac:dyDescent="0.25">
      <c r="A562" s="4" t="str">
        <f t="shared" si="33"/>
        <v>0221.01.16.2</v>
      </c>
      <c r="B562" s="4" t="str">
        <f t="shared" si="34"/>
        <v>0221.01.16</v>
      </c>
      <c r="C562" s="9" t="s">
        <v>629</v>
      </c>
      <c r="D562" s="10" t="s">
        <v>161</v>
      </c>
      <c r="E562" s="10" t="s">
        <v>162</v>
      </c>
      <c r="F562" s="10" t="s">
        <v>7</v>
      </c>
      <c r="G562" s="10" t="s">
        <v>163</v>
      </c>
      <c r="H562" s="10" t="s">
        <v>24</v>
      </c>
      <c r="I562" s="10" t="s">
        <v>2566</v>
      </c>
      <c r="J562" s="10">
        <v>3112</v>
      </c>
      <c r="K562" s="10" t="s">
        <v>2585</v>
      </c>
      <c r="L562" s="6">
        <f t="shared" si="35"/>
        <v>2</v>
      </c>
      <c r="M562" s="11">
        <v>0</v>
      </c>
      <c r="N562" s="11">
        <v>1</v>
      </c>
      <c r="O562" s="12" t="s">
        <v>2586</v>
      </c>
      <c r="P562" s="10" t="s">
        <v>2413</v>
      </c>
      <c r="Q562" s="10"/>
      <c r="R562" s="10"/>
      <c r="S562" s="10"/>
      <c r="T562" s="10" t="s">
        <v>634</v>
      </c>
      <c r="U562" s="10" t="s">
        <v>635</v>
      </c>
      <c r="V562" s="10" t="s">
        <v>2569</v>
      </c>
      <c r="W562" s="11">
        <v>1</v>
      </c>
      <c r="X562" s="10" t="s">
        <v>2587</v>
      </c>
      <c r="Y562" s="13">
        <v>13383320</v>
      </c>
      <c r="Z562" s="13">
        <v>672348616</v>
      </c>
      <c r="AA562"/>
      <c r="AB562"/>
      <c r="AC562"/>
    </row>
    <row r="563" spans="1:29" x14ac:dyDescent="0.25">
      <c r="A563" s="4" t="str">
        <f t="shared" si="33"/>
        <v>0221.01.16.3</v>
      </c>
      <c r="B563" s="4" t="str">
        <f t="shared" si="34"/>
        <v>0221.01.16</v>
      </c>
      <c r="C563" s="5" t="s">
        <v>629</v>
      </c>
      <c r="D563" s="6" t="s">
        <v>161</v>
      </c>
      <c r="E563" s="6" t="s">
        <v>162</v>
      </c>
      <c r="F563" s="6" t="s">
        <v>7</v>
      </c>
      <c r="G563" s="6" t="s">
        <v>163</v>
      </c>
      <c r="H563" s="6" t="s">
        <v>24</v>
      </c>
      <c r="I563" s="6" t="s">
        <v>2566</v>
      </c>
      <c r="J563" s="6">
        <v>3113</v>
      </c>
      <c r="K563" s="6" t="s">
        <v>2567</v>
      </c>
      <c r="L563" s="6">
        <f t="shared" si="35"/>
        <v>3</v>
      </c>
      <c r="M563" s="7">
        <v>0</v>
      </c>
      <c r="N563" s="7">
        <v>1</v>
      </c>
      <c r="O563" s="8" t="s">
        <v>2568</v>
      </c>
      <c r="P563" s="6" t="s">
        <v>2413</v>
      </c>
      <c r="Q563" s="6"/>
      <c r="R563" s="6"/>
      <c r="S563" s="6"/>
      <c r="T563" s="6" t="s">
        <v>634</v>
      </c>
      <c r="U563" s="6" t="s">
        <v>635</v>
      </c>
      <c r="V563" s="6" t="s">
        <v>2569</v>
      </c>
      <c r="W563" s="7">
        <v>1</v>
      </c>
      <c r="X563" s="6" t="s">
        <v>2570</v>
      </c>
      <c r="Y563" s="13">
        <v>13383320</v>
      </c>
      <c r="Z563" s="13">
        <v>672348616</v>
      </c>
      <c r="AA563"/>
      <c r="AB563"/>
      <c r="AC563"/>
    </row>
    <row r="564" spans="1:29" x14ac:dyDescent="0.25">
      <c r="A564" s="4" t="str">
        <f t="shared" si="33"/>
        <v>0221.01.17.1</v>
      </c>
      <c r="B564" s="4" t="str">
        <f t="shared" si="34"/>
        <v>0221.01.17</v>
      </c>
      <c r="C564" s="9" t="s">
        <v>629</v>
      </c>
      <c r="D564" s="10" t="s">
        <v>161</v>
      </c>
      <c r="E564" s="10" t="s">
        <v>162</v>
      </c>
      <c r="F564" s="10" t="s">
        <v>7</v>
      </c>
      <c r="G564" s="10" t="s">
        <v>163</v>
      </c>
      <c r="H564" s="10" t="s">
        <v>56</v>
      </c>
      <c r="I564" s="10" t="s">
        <v>2597</v>
      </c>
      <c r="J564" s="10">
        <v>3114</v>
      </c>
      <c r="K564" s="10" t="s">
        <v>2598</v>
      </c>
      <c r="L564" s="6">
        <f t="shared" si="35"/>
        <v>1</v>
      </c>
      <c r="M564" s="11">
        <v>0</v>
      </c>
      <c r="N564" s="11">
        <v>20000</v>
      </c>
      <c r="O564" s="12" t="s">
        <v>2599</v>
      </c>
      <c r="P564" s="10" t="s">
        <v>2559</v>
      </c>
      <c r="Q564" s="10"/>
      <c r="R564" s="10"/>
      <c r="S564" s="10"/>
      <c r="T564" s="10" t="s">
        <v>634</v>
      </c>
      <c r="U564" s="10" t="s">
        <v>635</v>
      </c>
      <c r="V564" s="10" t="s">
        <v>2600</v>
      </c>
      <c r="W564" s="11">
        <v>1</v>
      </c>
      <c r="X564" s="10" t="s">
        <v>2601</v>
      </c>
      <c r="Y564" s="13">
        <v>82307142</v>
      </c>
      <c r="Z564" s="13">
        <v>82307142</v>
      </c>
      <c r="AA564"/>
      <c r="AB564"/>
      <c r="AC564"/>
    </row>
    <row r="565" spans="1:29" x14ac:dyDescent="0.25">
      <c r="A565" s="4" t="str">
        <f t="shared" si="33"/>
        <v>0222.01.11.1</v>
      </c>
      <c r="B565" s="4" t="str">
        <f t="shared" si="34"/>
        <v>0222.01.11</v>
      </c>
      <c r="C565" s="9" t="s">
        <v>629</v>
      </c>
      <c r="D565" s="10" t="s">
        <v>165</v>
      </c>
      <c r="E565" s="10" t="s">
        <v>166</v>
      </c>
      <c r="F565" s="10" t="s">
        <v>7</v>
      </c>
      <c r="G565" s="10" t="s">
        <v>167</v>
      </c>
      <c r="H565" s="10" t="s">
        <v>10</v>
      </c>
      <c r="I565" s="10" t="s">
        <v>2620</v>
      </c>
      <c r="J565" s="10">
        <v>1247</v>
      </c>
      <c r="K565" s="10" t="s">
        <v>2675</v>
      </c>
      <c r="L565" s="6">
        <f t="shared" si="35"/>
        <v>1</v>
      </c>
      <c r="M565" s="11">
        <v>32000000</v>
      </c>
      <c r="N565" s="11">
        <v>500</v>
      </c>
      <c r="O565" s="12" t="s">
        <v>2676</v>
      </c>
      <c r="P565" s="10" t="s">
        <v>2677</v>
      </c>
      <c r="Q565" s="10"/>
      <c r="R565" s="10"/>
      <c r="S565" s="10"/>
      <c r="T565" s="10" t="s">
        <v>634</v>
      </c>
      <c r="U565" s="10" t="s">
        <v>635</v>
      </c>
      <c r="V565" s="10" t="s">
        <v>2624</v>
      </c>
      <c r="W565" s="11">
        <v>3</v>
      </c>
      <c r="X565" s="10" t="s">
        <v>2678</v>
      </c>
      <c r="Y565" s="13">
        <v>273836295</v>
      </c>
      <c r="Z565" s="13">
        <v>52442429</v>
      </c>
      <c r="AA565"/>
      <c r="AB565"/>
      <c r="AC565"/>
    </row>
    <row r="566" spans="1:29" x14ac:dyDescent="0.25">
      <c r="A566" s="4" t="str">
        <f t="shared" si="33"/>
        <v>0222.01.11.2</v>
      </c>
      <c r="B566" s="4" t="str">
        <f t="shared" si="34"/>
        <v>0222.01.11</v>
      </c>
      <c r="C566" s="5" t="s">
        <v>629</v>
      </c>
      <c r="D566" s="6" t="s">
        <v>165</v>
      </c>
      <c r="E566" s="6" t="s">
        <v>166</v>
      </c>
      <c r="F566" s="6" t="s">
        <v>7</v>
      </c>
      <c r="G566" s="6" t="s">
        <v>167</v>
      </c>
      <c r="H566" s="6" t="s">
        <v>10</v>
      </c>
      <c r="I566" s="6" t="s">
        <v>2620</v>
      </c>
      <c r="J566" s="6">
        <v>2026</v>
      </c>
      <c r="K566" s="6" t="s">
        <v>2672</v>
      </c>
      <c r="L566" s="6">
        <f t="shared" si="35"/>
        <v>2</v>
      </c>
      <c r="M566" s="7">
        <v>19360000</v>
      </c>
      <c r="N566" s="7">
        <v>18000</v>
      </c>
      <c r="O566" s="8" t="s">
        <v>129</v>
      </c>
      <c r="P566" s="6" t="s">
        <v>2673</v>
      </c>
      <c r="Q566" s="6"/>
      <c r="R566" s="6"/>
      <c r="S566" s="6"/>
      <c r="T566" s="6" t="s">
        <v>2665</v>
      </c>
      <c r="U566" s="6" t="s">
        <v>2666</v>
      </c>
      <c r="V566" s="6" t="s">
        <v>2624</v>
      </c>
      <c r="W566" s="7">
        <v>4</v>
      </c>
      <c r="X566" s="6" t="s">
        <v>2674</v>
      </c>
      <c r="Y566" s="13">
        <v>273836295</v>
      </c>
      <c r="Z566" s="13">
        <v>52442429</v>
      </c>
      <c r="AA566"/>
      <c r="AB566"/>
      <c r="AC566"/>
    </row>
    <row r="567" spans="1:29" x14ac:dyDescent="0.25">
      <c r="A567" s="4" t="str">
        <f t="shared" si="33"/>
        <v>0222.01.11.3</v>
      </c>
      <c r="B567" s="4" t="str">
        <f t="shared" si="34"/>
        <v>0222.01.11</v>
      </c>
      <c r="C567" s="9" t="s">
        <v>629</v>
      </c>
      <c r="D567" s="10" t="s">
        <v>165</v>
      </c>
      <c r="E567" s="10" t="s">
        <v>166</v>
      </c>
      <c r="F567" s="10" t="s">
        <v>7</v>
      </c>
      <c r="G567" s="10" t="s">
        <v>167</v>
      </c>
      <c r="H567" s="10" t="s">
        <v>10</v>
      </c>
      <c r="I567" s="10" t="s">
        <v>2620</v>
      </c>
      <c r="J567" s="10">
        <v>2064</v>
      </c>
      <c r="K567" s="10" t="s">
        <v>2658</v>
      </c>
      <c r="L567" s="6">
        <f t="shared" si="35"/>
        <v>3</v>
      </c>
      <c r="M567" s="11">
        <v>7550859</v>
      </c>
      <c r="N567" s="11">
        <v>150</v>
      </c>
      <c r="O567" s="12" t="s">
        <v>2659</v>
      </c>
      <c r="P567" s="10" t="s">
        <v>2660</v>
      </c>
      <c r="Q567" s="10"/>
      <c r="R567" s="10"/>
      <c r="S567" s="10"/>
      <c r="T567" s="10" t="s">
        <v>634</v>
      </c>
      <c r="U567" s="10" t="s">
        <v>635</v>
      </c>
      <c r="V567" s="10" t="s">
        <v>2624</v>
      </c>
      <c r="W567" s="11">
        <v>4</v>
      </c>
      <c r="X567" s="10" t="s">
        <v>2661</v>
      </c>
      <c r="Y567" s="13">
        <v>273836295</v>
      </c>
      <c r="Z567" s="13">
        <v>52442429</v>
      </c>
      <c r="AA567"/>
      <c r="AB567"/>
      <c r="AC567"/>
    </row>
    <row r="568" spans="1:29" x14ac:dyDescent="0.25">
      <c r="A568" s="4" t="str">
        <f t="shared" si="33"/>
        <v>0222.01.11.4</v>
      </c>
      <c r="B568" s="4" t="str">
        <f t="shared" si="34"/>
        <v>0222.01.11</v>
      </c>
      <c r="C568" s="5" t="s">
        <v>629</v>
      </c>
      <c r="D568" s="6" t="s">
        <v>165</v>
      </c>
      <c r="E568" s="6" t="s">
        <v>166</v>
      </c>
      <c r="F568" s="6" t="s">
        <v>7</v>
      </c>
      <c r="G568" s="6" t="s">
        <v>167</v>
      </c>
      <c r="H568" s="6" t="s">
        <v>10</v>
      </c>
      <c r="I568" s="6" t="s">
        <v>2620</v>
      </c>
      <c r="J568" s="6">
        <v>2066</v>
      </c>
      <c r="K568" s="6" t="s">
        <v>2662</v>
      </c>
      <c r="L568" s="6">
        <f t="shared" si="35"/>
        <v>4</v>
      </c>
      <c r="M568" s="7">
        <v>8000000</v>
      </c>
      <c r="N568" s="7">
        <v>5000000</v>
      </c>
      <c r="O568" s="8" t="s">
        <v>2663</v>
      </c>
      <c r="P568" s="6" t="s">
        <v>2664</v>
      </c>
      <c r="Q568" s="6"/>
      <c r="R568" s="6"/>
      <c r="S568" s="6"/>
      <c r="T568" s="6" t="s">
        <v>2665</v>
      </c>
      <c r="U568" s="6" t="s">
        <v>2666</v>
      </c>
      <c r="V568" s="6" t="s">
        <v>2624</v>
      </c>
      <c r="W568" s="7">
        <v>4</v>
      </c>
      <c r="X568" s="6" t="s">
        <v>2667</v>
      </c>
      <c r="Y568" s="13">
        <v>273836295</v>
      </c>
      <c r="Z568" s="13">
        <v>52442429</v>
      </c>
      <c r="AA568"/>
      <c r="AB568"/>
      <c r="AC568"/>
    </row>
    <row r="569" spans="1:29" x14ac:dyDescent="0.25">
      <c r="A569" s="4" t="str">
        <f t="shared" si="33"/>
        <v>0222.01.11.5</v>
      </c>
      <c r="B569" s="4" t="str">
        <f t="shared" si="34"/>
        <v>0222.01.11</v>
      </c>
      <c r="C569" s="9" t="s">
        <v>629</v>
      </c>
      <c r="D569" s="10" t="s">
        <v>165</v>
      </c>
      <c r="E569" s="10" t="s">
        <v>166</v>
      </c>
      <c r="F569" s="10" t="s">
        <v>7</v>
      </c>
      <c r="G569" s="10" t="s">
        <v>167</v>
      </c>
      <c r="H569" s="10" t="s">
        <v>10</v>
      </c>
      <c r="I569" s="10" t="s">
        <v>2620</v>
      </c>
      <c r="J569" s="10">
        <v>2071</v>
      </c>
      <c r="K569" s="10" t="s">
        <v>2668</v>
      </c>
      <c r="L569" s="6">
        <f t="shared" si="35"/>
        <v>5</v>
      </c>
      <c r="M569" s="11">
        <v>4000000</v>
      </c>
      <c r="N569" s="11">
        <v>6500</v>
      </c>
      <c r="O569" s="12" t="s">
        <v>2669</v>
      </c>
      <c r="P569" s="10" t="s">
        <v>2670</v>
      </c>
      <c r="Q569" s="10"/>
      <c r="R569" s="10"/>
      <c r="S569" s="10"/>
      <c r="T569" s="10" t="s">
        <v>2665</v>
      </c>
      <c r="U569" s="10" t="s">
        <v>2666</v>
      </c>
      <c r="V569" s="10" t="s">
        <v>2624</v>
      </c>
      <c r="W569" s="11">
        <v>4</v>
      </c>
      <c r="X569" s="10" t="s">
        <v>2671</v>
      </c>
      <c r="Y569" s="13">
        <v>273836295</v>
      </c>
      <c r="Z569" s="13">
        <v>52442429</v>
      </c>
      <c r="AA569"/>
      <c r="AB569"/>
      <c r="AC569"/>
    </row>
    <row r="570" spans="1:29" x14ac:dyDescent="0.25">
      <c r="A570" s="4" t="str">
        <f t="shared" si="33"/>
        <v>0222.01.11.6</v>
      </c>
      <c r="B570" s="4" t="str">
        <f t="shared" si="34"/>
        <v>0222.01.11</v>
      </c>
      <c r="C570" s="5" t="s">
        <v>629</v>
      </c>
      <c r="D570" s="6" t="s">
        <v>165</v>
      </c>
      <c r="E570" s="6" t="s">
        <v>166</v>
      </c>
      <c r="F570" s="6" t="s">
        <v>7</v>
      </c>
      <c r="G570" s="6" t="s">
        <v>167</v>
      </c>
      <c r="H570" s="6" t="s">
        <v>10</v>
      </c>
      <c r="I570" s="6" t="s">
        <v>2620</v>
      </c>
      <c r="J570" s="6">
        <v>2967</v>
      </c>
      <c r="K570" s="6" t="s">
        <v>2679</v>
      </c>
      <c r="L570" s="6">
        <f t="shared" si="35"/>
        <v>6</v>
      </c>
      <c r="M570" s="7">
        <v>12000000</v>
      </c>
      <c r="N570" s="7">
        <v>1500</v>
      </c>
      <c r="O570" s="8" t="s">
        <v>2680</v>
      </c>
      <c r="P570" s="6" t="s">
        <v>2681</v>
      </c>
      <c r="Q570" s="6"/>
      <c r="R570" s="6"/>
      <c r="S570" s="6"/>
      <c r="T570" s="6" t="s">
        <v>634</v>
      </c>
      <c r="U570" s="6" t="s">
        <v>635</v>
      </c>
      <c r="V570" s="6" t="s">
        <v>2624</v>
      </c>
      <c r="W570" s="7">
        <v>3</v>
      </c>
      <c r="X570" s="6" t="s">
        <v>2682</v>
      </c>
      <c r="Y570" s="13">
        <v>273836295</v>
      </c>
      <c r="Z570" s="13">
        <v>52442429</v>
      </c>
      <c r="AA570"/>
      <c r="AB570"/>
      <c r="AC570"/>
    </row>
    <row r="571" spans="1:29" x14ac:dyDescent="0.25">
      <c r="A571" s="4" t="str">
        <f t="shared" si="33"/>
        <v>0222.01.11.7</v>
      </c>
      <c r="B571" s="4" t="str">
        <f t="shared" si="34"/>
        <v>0222.01.11</v>
      </c>
      <c r="C571" s="9" t="s">
        <v>629</v>
      </c>
      <c r="D571" s="10" t="s">
        <v>165</v>
      </c>
      <c r="E571" s="10" t="s">
        <v>166</v>
      </c>
      <c r="F571" s="10" t="s">
        <v>7</v>
      </c>
      <c r="G571" s="10" t="s">
        <v>167</v>
      </c>
      <c r="H571" s="10" t="s">
        <v>10</v>
      </c>
      <c r="I571" s="10" t="s">
        <v>2620</v>
      </c>
      <c r="J571" s="10">
        <v>2968</v>
      </c>
      <c r="K571" s="10" t="s">
        <v>2690</v>
      </c>
      <c r="L571" s="6">
        <f t="shared" si="35"/>
        <v>7</v>
      </c>
      <c r="M571" s="11">
        <v>75768714</v>
      </c>
      <c r="N571" s="11">
        <v>75</v>
      </c>
      <c r="O571" s="12" t="s">
        <v>168</v>
      </c>
      <c r="P571" s="10" t="s">
        <v>2685</v>
      </c>
      <c r="Q571" s="10"/>
      <c r="R571" s="10"/>
      <c r="S571" s="10"/>
      <c r="T571" s="10" t="s">
        <v>634</v>
      </c>
      <c r="U571" s="10" t="s">
        <v>635</v>
      </c>
      <c r="V571" s="10" t="s">
        <v>2624</v>
      </c>
      <c r="W571" s="11">
        <v>3</v>
      </c>
      <c r="X571" s="10" t="s">
        <v>2691</v>
      </c>
      <c r="Y571" s="13">
        <v>273836295</v>
      </c>
      <c r="Z571" s="13">
        <v>52442429</v>
      </c>
      <c r="AA571"/>
      <c r="AB571"/>
      <c r="AC571"/>
    </row>
    <row r="572" spans="1:29" x14ac:dyDescent="0.25">
      <c r="A572" s="4" t="str">
        <f t="shared" si="33"/>
        <v>0222.01.11.8</v>
      </c>
      <c r="B572" s="4" t="str">
        <f t="shared" si="34"/>
        <v>0222.01.11</v>
      </c>
      <c r="C572" s="5" t="s">
        <v>629</v>
      </c>
      <c r="D572" s="6" t="s">
        <v>165</v>
      </c>
      <c r="E572" s="6" t="s">
        <v>166</v>
      </c>
      <c r="F572" s="6" t="s">
        <v>7</v>
      </c>
      <c r="G572" s="6" t="s">
        <v>167</v>
      </c>
      <c r="H572" s="6" t="s">
        <v>10</v>
      </c>
      <c r="I572" s="6" t="s">
        <v>2620</v>
      </c>
      <c r="J572" s="6">
        <v>2971</v>
      </c>
      <c r="K572" s="6" t="s">
        <v>2692</v>
      </c>
      <c r="L572" s="6">
        <f t="shared" si="35"/>
        <v>8</v>
      </c>
      <c r="M572" s="7">
        <v>25000000</v>
      </c>
      <c r="N572" s="7">
        <v>135</v>
      </c>
      <c r="O572" s="8" t="s">
        <v>2693</v>
      </c>
      <c r="P572" s="6" t="s">
        <v>2685</v>
      </c>
      <c r="Q572" s="6"/>
      <c r="R572" s="6"/>
      <c r="S572" s="6"/>
      <c r="T572" s="6" t="s">
        <v>634</v>
      </c>
      <c r="U572" s="6" t="s">
        <v>635</v>
      </c>
      <c r="V572" s="6" t="s">
        <v>2624</v>
      </c>
      <c r="W572" s="7">
        <v>3</v>
      </c>
      <c r="X572" s="6" t="s">
        <v>2694</v>
      </c>
      <c r="Y572" s="13">
        <v>273836295</v>
      </c>
      <c r="Z572" s="13">
        <v>52442429</v>
      </c>
      <c r="AA572"/>
      <c r="AB572"/>
      <c r="AC572"/>
    </row>
    <row r="573" spans="1:29" x14ac:dyDescent="0.25">
      <c r="A573" s="4" t="str">
        <f t="shared" si="33"/>
        <v>0222.01.11.9</v>
      </c>
      <c r="B573" s="4" t="str">
        <f t="shared" si="34"/>
        <v>0222.01.11</v>
      </c>
      <c r="C573" s="9" t="s">
        <v>629</v>
      </c>
      <c r="D573" s="10" t="s">
        <v>165</v>
      </c>
      <c r="E573" s="10" t="s">
        <v>166</v>
      </c>
      <c r="F573" s="10" t="s">
        <v>7</v>
      </c>
      <c r="G573" s="10" t="s">
        <v>167</v>
      </c>
      <c r="H573" s="10" t="s">
        <v>10</v>
      </c>
      <c r="I573" s="10" t="s">
        <v>2620</v>
      </c>
      <c r="J573" s="10">
        <v>2973</v>
      </c>
      <c r="K573" s="10" t="s">
        <v>2683</v>
      </c>
      <c r="L573" s="6">
        <f t="shared" si="35"/>
        <v>9</v>
      </c>
      <c r="M573" s="11">
        <v>28000000</v>
      </c>
      <c r="N573" s="11">
        <v>2</v>
      </c>
      <c r="O573" s="12" t="s">
        <v>2684</v>
      </c>
      <c r="P573" s="10" t="s">
        <v>2685</v>
      </c>
      <c r="Q573" s="10"/>
      <c r="R573" s="10"/>
      <c r="S573" s="10"/>
      <c r="T573" s="10" t="s">
        <v>634</v>
      </c>
      <c r="U573" s="10" t="s">
        <v>635</v>
      </c>
      <c r="V573" s="10" t="s">
        <v>2624</v>
      </c>
      <c r="W573" s="11">
        <v>3</v>
      </c>
      <c r="X573" s="10" t="s">
        <v>2686</v>
      </c>
      <c r="Y573" s="13">
        <v>273836295</v>
      </c>
      <c r="Z573" s="13">
        <v>52442429</v>
      </c>
      <c r="AA573"/>
      <c r="AB573"/>
      <c r="AC573"/>
    </row>
    <row r="574" spans="1:29" x14ac:dyDescent="0.25">
      <c r="A574" s="4" t="str">
        <f t="shared" si="33"/>
        <v>0222.01.11.10</v>
      </c>
      <c r="B574" s="4" t="str">
        <f t="shared" si="34"/>
        <v>0222.01.11</v>
      </c>
      <c r="C574" s="5" t="s">
        <v>629</v>
      </c>
      <c r="D574" s="6" t="s">
        <v>165</v>
      </c>
      <c r="E574" s="6" t="s">
        <v>166</v>
      </c>
      <c r="F574" s="6" t="s">
        <v>7</v>
      </c>
      <c r="G574" s="6" t="s">
        <v>167</v>
      </c>
      <c r="H574" s="6" t="s">
        <v>10</v>
      </c>
      <c r="I574" s="6" t="s">
        <v>2620</v>
      </c>
      <c r="J574" s="6">
        <v>2975</v>
      </c>
      <c r="K574" s="6" t="s">
        <v>2687</v>
      </c>
      <c r="L574" s="6">
        <f t="shared" si="35"/>
        <v>10</v>
      </c>
      <c r="M574" s="7">
        <v>120000</v>
      </c>
      <c r="N574" s="7">
        <v>12</v>
      </c>
      <c r="O574" s="8" t="s">
        <v>2688</v>
      </c>
      <c r="P574" s="6" t="s">
        <v>2685</v>
      </c>
      <c r="Q574" s="6"/>
      <c r="R574" s="6"/>
      <c r="S574" s="6"/>
      <c r="T574" s="6" t="s">
        <v>634</v>
      </c>
      <c r="U574" s="6" t="s">
        <v>635</v>
      </c>
      <c r="V574" s="6" t="s">
        <v>2624</v>
      </c>
      <c r="W574" s="7">
        <v>3</v>
      </c>
      <c r="X574" s="6" t="s">
        <v>2689</v>
      </c>
      <c r="Y574" s="13">
        <v>273836295</v>
      </c>
      <c r="Z574" s="13">
        <v>52442429</v>
      </c>
      <c r="AA574"/>
      <c r="AB574"/>
      <c r="AC574"/>
    </row>
    <row r="575" spans="1:29" x14ac:dyDescent="0.25">
      <c r="A575" s="4" t="str">
        <f t="shared" si="33"/>
        <v>0222.01.11.11</v>
      </c>
      <c r="B575" s="4" t="str">
        <f t="shared" si="34"/>
        <v>0222.01.11</v>
      </c>
      <c r="C575" s="5" t="s">
        <v>629</v>
      </c>
      <c r="D575" s="6" t="s">
        <v>165</v>
      </c>
      <c r="E575" s="6" t="s">
        <v>166</v>
      </c>
      <c r="F575" s="6" t="s">
        <v>7</v>
      </c>
      <c r="G575" s="6" t="s">
        <v>167</v>
      </c>
      <c r="H575" s="6" t="s">
        <v>10</v>
      </c>
      <c r="I575" s="6" t="s">
        <v>2620</v>
      </c>
      <c r="J575" s="6">
        <v>3476</v>
      </c>
      <c r="K575" s="6" t="s">
        <v>2698</v>
      </c>
      <c r="L575" s="6">
        <f t="shared" si="35"/>
        <v>11</v>
      </c>
      <c r="M575" s="7">
        <v>8591570</v>
      </c>
      <c r="N575" s="7">
        <v>12</v>
      </c>
      <c r="O575" s="8" t="s">
        <v>2699</v>
      </c>
      <c r="P575" s="6" t="s">
        <v>2700</v>
      </c>
      <c r="Q575" s="6"/>
      <c r="R575" s="6"/>
      <c r="S575" s="6"/>
      <c r="T575" s="6" t="s">
        <v>634</v>
      </c>
      <c r="U575" s="6" t="s">
        <v>635</v>
      </c>
      <c r="V575" s="6" t="s">
        <v>2624</v>
      </c>
      <c r="W575" s="7">
        <v>4</v>
      </c>
      <c r="X575" s="6" t="s">
        <v>2701</v>
      </c>
      <c r="Y575" s="13">
        <v>273836295</v>
      </c>
      <c r="Z575" s="13">
        <v>52442429</v>
      </c>
      <c r="AA575"/>
      <c r="AB575"/>
      <c r="AC575"/>
    </row>
    <row r="576" spans="1:29" x14ac:dyDescent="0.25">
      <c r="A576" s="4" t="str">
        <f t="shared" si="33"/>
        <v>0222.01.11.12</v>
      </c>
      <c r="B576" s="4" t="str">
        <f t="shared" si="34"/>
        <v>0222.01.11</v>
      </c>
      <c r="C576" s="5" t="s">
        <v>629</v>
      </c>
      <c r="D576" s="6" t="s">
        <v>165</v>
      </c>
      <c r="E576" s="6" t="s">
        <v>166</v>
      </c>
      <c r="F576" s="6" t="s">
        <v>7</v>
      </c>
      <c r="G576" s="6" t="s">
        <v>167</v>
      </c>
      <c r="H576" s="6" t="s">
        <v>10</v>
      </c>
      <c r="I576" s="6" t="s">
        <v>2620</v>
      </c>
      <c r="J576" s="6">
        <v>5141</v>
      </c>
      <c r="K576" s="6" t="s">
        <v>2621</v>
      </c>
      <c r="L576" s="6">
        <f t="shared" si="35"/>
        <v>12</v>
      </c>
      <c r="M576" s="7">
        <v>8000000</v>
      </c>
      <c r="N576" s="7">
        <v>1</v>
      </c>
      <c r="O576" s="8" t="s">
        <v>2622</v>
      </c>
      <c r="P576" s="6" t="s">
        <v>2623</v>
      </c>
      <c r="Q576" s="6"/>
      <c r="R576" s="6"/>
      <c r="S576" s="6"/>
      <c r="T576" s="6" t="s">
        <v>634</v>
      </c>
      <c r="U576" s="6" t="s">
        <v>635</v>
      </c>
      <c r="V576" s="6" t="s">
        <v>2624</v>
      </c>
      <c r="W576" s="7">
        <v>3</v>
      </c>
      <c r="X576" s="6" t="s">
        <v>2625</v>
      </c>
      <c r="Y576" s="13">
        <v>273836295</v>
      </c>
      <c r="Z576" s="13">
        <v>52442429</v>
      </c>
      <c r="AA576"/>
      <c r="AB576"/>
      <c r="AC576"/>
    </row>
    <row r="577" spans="1:29" x14ac:dyDescent="0.25">
      <c r="A577" s="4" t="str">
        <f t="shared" si="33"/>
        <v>0222.01.11.13</v>
      </c>
      <c r="B577" s="4" t="str">
        <f t="shared" si="34"/>
        <v>0222.01.11</v>
      </c>
      <c r="C577" s="9" t="s">
        <v>629</v>
      </c>
      <c r="D577" s="10" t="s">
        <v>165</v>
      </c>
      <c r="E577" s="10" t="s">
        <v>166</v>
      </c>
      <c r="F577" s="10" t="s">
        <v>7</v>
      </c>
      <c r="G577" s="10" t="s">
        <v>167</v>
      </c>
      <c r="H577" s="10" t="s">
        <v>10</v>
      </c>
      <c r="I577" s="10" t="s">
        <v>2620</v>
      </c>
      <c r="J577" s="10">
        <v>5142</v>
      </c>
      <c r="K577" s="10" t="s">
        <v>2626</v>
      </c>
      <c r="L577" s="6">
        <f t="shared" si="35"/>
        <v>13</v>
      </c>
      <c r="M577" s="11">
        <v>3800000</v>
      </c>
      <c r="N577" s="11">
        <v>100</v>
      </c>
      <c r="O577" s="12" t="s">
        <v>2627</v>
      </c>
      <c r="P577" s="10" t="s">
        <v>2628</v>
      </c>
      <c r="Q577" s="10"/>
      <c r="R577" s="10"/>
      <c r="S577" s="10"/>
      <c r="T577" s="10" t="s">
        <v>634</v>
      </c>
      <c r="U577" s="10" t="s">
        <v>635</v>
      </c>
      <c r="V577" s="10" t="s">
        <v>2624</v>
      </c>
      <c r="W577" s="11">
        <v>3</v>
      </c>
      <c r="X577" s="10" t="s">
        <v>2629</v>
      </c>
      <c r="Y577" s="13">
        <v>273836295</v>
      </c>
      <c r="Z577" s="13">
        <v>52442429</v>
      </c>
      <c r="AA577"/>
      <c r="AB577"/>
      <c r="AC577"/>
    </row>
    <row r="578" spans="1:29" x14ac:dyDescent="0.25">
      <c r="A578" s="4" t="str">
        <f t="shared" si="33"/>
        <v>0222.01.11.14</v>
      </c>
      <c r="B578" s="4" t="str">
        <f t="shared" si="34"/>
        <v>0222.01.11</v>
      </c>
      <c r="C578" s="9" t="s">
        <v>629</v>
      </c>
      <c r="D578" s="10" t="s">
        <v>165</v>
      </c>
      <c r="E578" s="10" t="s">
        <v>166</v>
      </c>
      <c r="F578" s="10" t="s">
        <v>7</v>
      </c>
      <c r="G578" s="10" t="s">
        <v>167</v>
      </c>
      <c r="H578" s="10" t="s">
        <v>10</v>
      </c>
      <c r="I578" s="10" t="s">
        <v>2620</v>
      </c>
      <c r="J578" s="10">
        <v>5143</v>
      </c>
      <c r="K578" s="10" t="s">
        <v>2644</v>
      </c>
      <c r="L578" s="6">
        <f t="shared" si="35"/>
        <v>14</v>
      </c>
      <c r="M578" s="11">
        <v>1150000</v>
      </c>
      <c r="N578" s="11">
        <v>1</v>
      </c>
      <c r="O578" s="12" t="s">
        <v>2645</v>
      </c>
      <c r="P578" s="10" t="s">
        <v>2646</v>
      </c>
      <c r="Q578" s="10"/>
      <c r="R578" s="10"/>
      <c r="S578" s="10"/>
      <c r="T578" s="10" t="s">
        <v>634</v>
      </c>
      <c r="U578" s="10" t="s">
        <v>635</v>
      </c>
      <c r="V578" s="10" t="s">
        <v>2624</v>
      </c>
      <c r="W578" s="11">
        <v>3</v>
      </c>
      <c r="X578" s="10" t="s">
        <v>2647</v>
      </c>
      <c r="Y578" s="13">
        <v>273836295</v>
      </c>
      <c r="Z578" s="13">
        <v>52442429</v>
      </c>
      <c r="AA578"/>
      <c r="AB578"/>
      <c r="AC578"/>
    </row>
    <row r="579" spans="1:29" x14ac:dyDescent="0.25">
      <c r="A579" s="4" t="str">
        <f t="shared" si="33"/>
        <v>0222.01.11.15</v>
      </c>
      <c r="B579" s="4" t="str">
        <f t="shared" si="34"/>
        <v>0222.01.11</v>
      </c>
      <c r="C579" s="5" t="s">
        <v>629</v>
      </c>
      <c r="D579" s="6" t="s">
        <v>165</v>
      </c>
      <c r="E579" s="6" t="s">
        <v>166</v>
      </c>
      <c r="F579" s="6" t="s">
        <v>7</v>
      </c>
      <c r="G579" s="6" t="s">
        <v>167</v>
      </c>
      <c r="H579" s="6" t="s">
        <v>10</v>
      </c>
      <c r="I579" s="6" t="s">
        <v>2620</v>
      </c>
      <c r="J579" s="6">
        <v>5144</v>
      </c>
      <c r="K579" s="6" t="s">
        <v>2630</v>
      </c>
      <c r="L579" s="6">
        <f t="shared" si="35"/>
        <v>15</v>
      </c>
      <c r="M579" s="7">
        <v>0</v>
      </c>
      <c r="N579" s="7">
        <v>75</v>
      </c>
      <c r="O579" s="8" t="s">
        <v>2631</v>
      </c>
      <c r="P579" s="6" t="s">
        <v>2632</v>
      </c>
      <c r="Q579" s="6"/>
      <c r="R579" s="6"/>
      <c r="S579" s="6"/>
      <c r="T579" s="6" t="s">
        <v>634</v>
      </c>
      <c r="U579" s="6" t="s">
        <v>635</v>
      </c>
      <c r="V579" s="6" t="s">
        <v>2624</v>
      </c>
      <c r="W579" s="7">
        <v>3</v>
      </c>
      <c r="X579" s="6" t="s">
        <v>2633</v>
      </c>
      <c r="Y579" s="13">
        <v>273836295</v>
      </c>
      <c r="Z579" s="13">
        <v>52442429</v>
      </c>
      <c r="AA579"/>
      <c r="AB579"/>
      <c r="AC579"/>
    </row>
    <row r="580" spans="1:29" x14ac:dyDescent="0.25">
      <c r="A580" s="4" t="str">
        <f t="shared" ref="A580:A643" si="36">D580&amp;"."&amp;F580&amp;"."&amp;H580&amp;"."&amp;L580</f>
        <v>0222.01.12.1</v>
      </c>
      <c r="B580" s="4" t="str">
        <f t="shared" ref="B580:B643" si="37">D580&amp;"."&amp;F580&amp;"."&amp;H580</f>
        <v>0222.01.12</v>
      </c>
      <c r="C580" s="9" t="s">
        <v>629</v>
      </c>
      <c r="D580" s="10" t="s">
        <v>165</v>
      </c>
      <c r="E580" s="10" t="s">
        <v>166</v>
      </c>
      <c r="F580" s="10" t="s">
        <v>7</v>
      </c>
      <c r="G580" s="10" t="s">
        <v>167</v>
      </c>
      <c r="H580" s="10" t="s">
        <v>32</v>
      </c>
      <c r="I580" s="10" t="s">
        <v>2634</v>
      </c>
      <c r="J580" s="10">
        <v>5145</v>
      </c>
      <c r="K580" s="10" t="s">
        <v>2709</v>
      </c>
      <c r="L580" s="6">
        <f t="shared" si="35"/>
        <v>1</v>
      </c>
      <c r="M580" s="11">
        <v>2844000</v>
      </c>
      <c r="N580" s="11">
        <v>100</v>
      </c>
      <c r="O580" s="12" t="s">
        <v>2710</v>
      </c>
      <c r="P580" s="10" t="s">
        <v>2637</v>
      </c>
      <c r="Q580" s="10"/>
      <c r="R580" s="10"/>
      <c r="S580" s="10"/>
      <c r="T580" s="10" t="s">
        <v>634</v>
      </c>
      <c r="U580" s="10" t="s">
        <v>635</v>
      </c>
      <c r="V580" s="10" t="s">
        <v>2638</v>
      </c>
      <c r="W580" s="11">
        <v>3</v>
      </c>
      <c r="X580" s="10" t="s">
        <v>2711</v>
      </c>
      <c r="Y580" s="13">
        <v>381750004</v>
      </c>
      <c r="Z580" s="13">
        <v>1079054451</v>
      </c>
      <c r="AA580"/>
      <c r="AB580"/>
      <c r="AC580"/>
    </row>
    <row r="581" spans="1:29" x14ac:dyDescent="0.25">
      <c r="A581" s="4" t="str">
        <f t="shared" si="36"/>
        <v>0222.01.12.2</v>
      </c>
      <c r="B581" s="4" t="str">
        <f t="shared" si="37"/>
        <v>0222.01.12</v>
      </c>
      <c r="C581" s="5" t="s">
        <v>629</v>
      </c>
      <c r="D581" s="6" t="s">
        <v>165</v>
      </c>
      <c r="E581" s="6" t="s">
        <v>166</v>
      </c>
      <c r="F581" s="6" t="s">
        <v>7</v>
      </c>
      <c r="G581" s="6" t="s">
        <v>167</v>
      </c>
      <c r="H581" s="6" t="s">
        <v>32</v>
      </c>
      <c r="I581" s="6" t="s">
        <v>2634</v>
      </c>
      <c r="J581" s="6">
        <v>5146</v>
      </c>
      <c r="K581" s="6" t="s">
        <v>2648</v>
      </c>
      <c r="L581" s="6">
        <f t="shared" ref="L581:L644" si="38">IF(I581=I580,L580+1,1)</f>
        <v>2</v>
      </c>
      <c r="M581" s="7">
        <v>172000</v>
      </c>
      <c r="N581" s="7">
        <v>100</v>
      </c>
      <c r="O581" s="8" t="s">
        <v>2649</v>
      </c>
      <c r="P581" s="6" t="s">
        <v>2632</v>
      </c>
      <c r="Q581" s="6"/>
      <c r="R581" s="6"/>
      <c r="S581" s="6"/>
      <c r="T581" s="6" t="s">
        <v>634</v>
      </c>
      <c r="U581" s="6" t="s">
        <v>635</v>
      </c>
      <c r="V581" s="6" t="s">
        <v>2638</v>
      </c>
      <c r="W581" s="7">
        <v>3</v>
      </c>
      <c r="X581" s="6" t="s">
        <v>2650</v>
      </c>
      <c r="Y581" s="13">
        <v>381750004</v>
      </c>
      <c r="Z581" s="13">
        <v>1079054451</v>
      </c>
      <c r="AA581"/>
      <c r="AB581"/>
      <c r="AC581"/>
    </row>
    <row r="582" spans="1:29" x14ac:dyDescent="0.25">
      <c r="A582" s="4" t="str">
        <f t="shared" si="36"/>
        <v>0222.01.12.3</v>
      </c>
      <c r="B582" s="4" t="str">
        <f t="shared" si="37"/>
        <v>0222.01.12</v>
      </c>
      <c r="C582" s="5" t="s">
        <v>629</v>
      </c>
      <c r="D582" s="6" t="s">
        <v>165</v>
      </c>
      <c r="E582" s="6" t="s">
        <v>166</v>
      </c>
      <c r="F582" s="6" t="s">
        <v>7</v>
      </c>
      <c r="G582" s="6" t="s">
        <v>167</v>
      </c>
      <c r="H582" s="6" t="s">
        <v>32</v>
      </c>
      <c r="I582" s="6" t="s">
        <v>2634</v>
      </c>
      <c r="J582" s="6">
        <v>5147</v>
      </c>
      <c r="K582" s="6" t="s">
        <v>2712</v>
      </c>
      <c r="L582" s="6">
        <f t="shared" si="38"/>
        <v>3</v>
      </c>
      <c r="M582" s="7">
        <v>1150000</v>
      </c>
      <c r="N582" s="7">
        <v>100</v>
      </c>
      <c r="O582" s="8" t="s">
        <v>2046</v>
      </c>
      <c r="P582" s="6" t="s">
        <v>2637</v>
      </c>
      <c r="Q582" s="6"/>
      <c r="R582" s="6"/>
      <c r="S582" s="6"/>
      <c r="T582" s="6" t="s">
        <v>634</v>
      </c>
      <c r="U582" s="6" t="s">
        <v>635</v>
      </c>
      <c r="V582" s="6" t="s">
        <v>2638</v>
      </c>
      <c r="W582" s="7">
        <v>3</v>
      </c>
      <c r="X582" s="6" t="s">
        <v>2713</v>
      </c>
      <c r="Y582" s="13">
        <v>381750004</v>
      </c>
      <c r="Z582" s="13">
        <v>1079054451</v>
      </c>
      <c r="AA582"/>
      <c r="AB582"/>
      <c r="AC582"/>
    </row>
    <row r="583" spans="1:29" x14ac:dyDescent="0.25">
      <c r="A583" s="4" t="str">
        <f t="shared" si="36"/>
        <v>0222.01.12.4</v>
      </c>
      <c r="B583" s="4" t="str">
        <f t="shared" si="37"/>
        <v>0222.01.12</v>
      </c>
      <c r="C583" s="9" t="s">
        <v>629</v>
      </c>
      <c r="D583" s="10" t="s">
        <v>165</v>
      </c>
      <c r="E583" s="10" t="s">
        <v>166</v>
      </c>
      <c r="F583" s="10" t="s">
        <v>7</v>
      </c>
      <c r="G583" s="10" t="s">
        <v>167</v>
      </c>
      <c r="H583" s="10" t="s">
        <v>32</v>
      </c>
      <c r="I583" s="10" t="s">
        <v>2634</v>
      </c>
      <c r="J583" s="10">
        <v>5148</v>
      </c>
      <c r="K583" s="10" t="s">
        <v>2651</v>
      </c>
      <c r="L583" s="6">
        <f t="shared" si="38"/>
        <v>4</v>
      </c>
      <c r="M583" s="11">
        <v>783330</v>
      </c>
      <c r="N583" s="11">
        <v>100</v>
      </c>
      <c r="O583" s="12" t="s">
        <v>2652</v>
      </c>
      <c r="P583" s="10" t="s">
        <v>2637</v>
      </c>
      <c r="Q583" s="10"/>
      <c r="R583" s="10"/>
      <c r="S583" s="10"/>
      <c r="T583" s="10" t="s">
        <v>634</v>
      </c>
      <c r="U583" s="10" t="s">
        <v>635</v>
      </c>
      <c r="V583" s="10" t="s">
        <v>2638</v>
      </c>
      <c r="W583" s="11">
        <v>3</v>
      </c>
      <c r="X583" s="10" t="s">
        <v>2653</v>
      </c>
      <c r="Y583" s="13">
        <v>381750004</v>
      </c>
      <c r="Z583" s="13">
        <v>1079054451</v>
      </c>
      <c r="AA583"/>
      <c r="AB583"/>
      <c r="AC583"/>
    </row>
    <row r="584" spans="1:29" x14ac:dyDescent="0.25">
      <c r="A584" s="4" t="str">
        <f t="shared" si="36"/>
        <v>0222.01.12.5</v>
      </c>
      <c r="B584" s="4" t="str">
        <f t="shared" si="37"/>
        <v>0222.01.12</v>
      </c>
      <c r="C584" s="5" t="s">
        <v>629</v>
      </c>
      <c r="D584" s="6" t="s">
        <v>165</v>
      </c>
      <c r="E584" s="6" t="s">
        <v>166</v>
      </c>
      <c r="F584" s="6" t="s">
        <v>7</v>
      </c>
      <c r="G584" s="6" t="s">
        <v>167</v>
      </c>
      <c r="H584" s="6" t="s">
        <v>32</v>
      </c>
      <c r="I584" s="6" t="s">
        <v>2634</v>
      </c>
      <c r="J584" s="6">
        <v>5149</v>
      </c>
      <c r="K584" s="6" t="s">
        <v>2654</v>
      </c>
      <c r="L584" s="6">
        <f t="shared" si="38"/>
        <v>5</v>
      </c>
      <c r="M584" s="7">
        <v>39480000</v>
      </c>
      <c r="N584" s="7">
        <v>140</v>
      </c>
      <c r="O584" s="8" t="s">
        <v>2655</v>
      </c>
      <c r="P584" s="6" t="s">
        <v>2656</v>
      </c>
      <c r="Q584" s="6"/>
      <c r="R584" s="6"/>
      <c r="S584" s="6"/>
      <c r="T584" s="6" t="s">
        <v>634</v>
      </c>
      <c r="U584" s="6" t="s">
        <v>635</v>
      </c>
      <c r="V584" s="6" t="s">
        <v>2638</v>
      </c>
      <c r="W584" s="7">
        <v>3</v>
      </c>
      <c r="X584" s="6" t="s">
        <v>2657</v>
      </c>
      <c r="Y584" s="13">
        <v>381750004</v>
      </c>
      <c r="Z584" s="13">
        <v>1079054451</v>
      </c>
      <c r="AA584"/>
      <c r="AB584"/>
      <c r="AC584"/>
    </row>
    <row r="585" spans="1:29" x14ac:dyDescent="0.25">
      <c r="A585" s="4" t="str">
        <f t="shared" si="36"/>
        <v>0222.01.12.6</v>
      </c>
      <c r="B585" s="4" t="str">
        <f t="shared" si="37"/>
        <v>0222.01.12</v>
      </c>
      <c r="C585" s="9" t="s">
        <v>629</v>
      </c>
      <c r="D585" s="10" t="s">
        <v>165</v>
      </c>
      <c r="E585" s="10" t="s">
        <v>166</v>
      </c>
      <c r="F585" s="10" t="s">
        <v>7</v>
      </c>
      <c r="G585" s="10" t="s">
        <v>167</v>
      </c>
      <c r="H585" s="10" t="s">
        <v>32</v>
      </c>
      <c r="I585" s="10" t="s">
        <v>2634</v>
      </c>
      <c r="J585" s="10">
        <v>5150</v>
      </c>
      <c r="K585" s="10" t="s">
        <v>2702</v>
      </c>
      <c r="L585" s="6">
        <f t="shared" si="38"/>
        <v>6</v>
      </c>
      <c r="M585" s="11">
        <v>14100000</v>
      </c>
      <c r="N585" s="11">
        <v>1</v>
      </c>
      <c r="O585" s="12" t="s">
        <v>2703</v>
      </c>
      <c r="P585" s="10" t="s">
        <v>2637</v>
      </c>
      <c r="Q585" s="10"/>
      <c r="R585" s="10"/>
      <c r="S585" s="10"/>
      <c r="T585" s="10" t="s">
        <v>634</v>
      </c>
      <c r="U585" s="10" t="s">
        <v>635</v>
      </c>
      <c r="V585" s="10" t="s">
        <v>2638</v>
      </c>
      <c r="W585" s="11">
        <v>3</v>
      </c>
      <c r="X585" s="10" t="s">
        <v>2704</v>
      </c>
      <c r="Y585" s="13">
        <v>381750004</v>
      </c>
      <c r="Z585" s="13">
        <v>1079054451</v>
      </c>
      <c r="AA585"/>
      <c r="AB585"/>
      <c r="AC585"/>
    </row>
    <row r="586" spans="1:29" x14ac:dyDescent="0.25">
      <c r="A586" s="4" t="str">
        <f t="shared" si="36"/>
        <v>0222.01.12.7</v>
      </c>
      <c r="B586" s="4" t="str">
        <f t="shared" si="37"/>
        <v>0222.01.12</v>
      </c>
      <c r="C586" s="9" t="s">
        <v>629</v>
      </c>
      <c r="D586" s="10" t="s">
        <v>165</v>
      </c>
      <c r="E586" s="10" t="s">
        <v>166</v>
      </c>
      <c r="F586" s="10" t="s">
        <v>7</v>
      </c>
      <c r="G586" s="10" t="s">
        <v>167</v>
      </c>
      <c r="H586" s="10" t="s">
        <v>32</v>
      </c>
      <c r="I586" s="10" t="s">
        <v>2634</v>
      </c>
      <c r="J586" s="10">
        <v>5151</v>
      </c>
      <c r="K586" s="10" t="s">
        <v>2695</v>
      </c>
      <c r="L586" s="6">
        <f t="shared" si="38"/>
        <v>7</v>
      </c>
      <c r="M586" s="11">
        <v>7990000</v>
      </c>
      <c r="N586" s="11">
        <v>4</v>
      </c>
      <c r="O586" s="12" t="s">
        <v>2696</v>
      </c>
      <c r="P586" s="10" t="s">
        <v>2637</v>
      </c>
      <c r="Q586" s="10"/>
      <c r="R586" s="10"/>
      <c r="S586" s="10"/>
      <c r="T586" s="10" t="s">
        <v>634</v>
      </c>
      <c r="U586" s="10" t="s">
        <v>635</v>
      </c>
      <c r="V586" s="10" t="s">
        <v>2638</v>
      </c>
      <c r="W586" s="11">
        <v>3</v>
      </c>
      <c r="X586" s="10" t="s">
        <v>2697</v>
      </c>
      <c r="Y586" s="13">
        <v>381750004</v>
      </c>
      <c r="Z586" s="13">
        <v>1079054451</v>
      </c>
      <c r="AA586"/>
      <c r="AB586"/>
      <c r="AC586"/>
    </row>
    <row r="587" spans="1:29" x14ac:dyDescent="0.25">
      <c r="A587" s="4" t="str">
        <f t="shared" si="36"/>
        <v>0222.01.12.8</v>
      </c>
      <c r="B587" s="4" t="str">
        <f t="shared" si="37"/>
        <v>0222.01.12</v>
      </c>
      <c r="C587" s="9" t="s">
        <v>629</v>
      </c>
      <c r="D587" s="10" t="s">
        <v>165</v>
      </c>
      <c r="E587" s="10" t="s">
        <v>166</v>
      </c>
      <c r="F587" s="10" t="s">
        <v>7</v>
      </c>
      <c r="G587" s="10" t="s">
        <v>167</v>
      </c>
      <c r="H587" s="10" t="s">
        <v>32</v>
      </c>
      <c r="I587" s="10" t="s">
        <v>2634</v>
      </c>
      <c r="J587" s="10">
        <v>5152</v>
      </c>
      <c r="K587" s="10" t="s">
        <v>2720</v>
      </c>
      <c r="L587" s="6">
        <f t="shared" si="38"/>
        <v>8</v>
      </c>
      <c r="M587" s="11">
        <v>3000000</v>
      </c>
      <c r="N587" s="11">
        <v>1</v>
      </c>
      <c r="O587" s="12" t="s">
        <v>2721</v>
      </c>
      <c r="P587" s="10" t="s">
        <v>2722</v>
      </c>
      <c r="Q587" s="10"/>
      <c r="R587" s="10"/>
      <c r="S587" s="10"/>
      <c r="T587" s="10" t="s">
        <v>634</v>
      </c>
      <c r="U587" s="10" t="s">
        <v>635</v>
      </c>
      <c r="V587" s="10" t="s">
        <v>2638</v>
      </c>
      <c r="W587" s="11">
        <v>3</v>
      </c>
      <c r="X587" s="10" t="s">
        <v>2723</v>
      </c>
      <c r="Y587" s="13">
        <v>381750004</v>
      </c>
      <c r="Z587" s="13">
        <v>1079054451</v>
      </c>
      <c r="AA587"/>
      <c r="AB587"/>
      <c r="AC587"/>
    </row>
    <row r="588" spans="1:29" x14ac:dyDescent="0.25">
      <c r="A588" s="4" t="str">
        <f t="shared" si="36"/>
        <v>0222.01.12.9</v>
      </c>
      <c r="B588" s="4" t="str">
        <f t="shared" si="37"/>
        <v>0222.01.12</v>
      </c>
      <c r="C588" s="5" t="s">
        <v>629</v>
      </c>
      <c r="D588" s="6" t="s">
        <v>165</v>
      </c>
      <c r="E588" s="6" t="s">
        <v>166</v>
      </c>
      <c r="F588" s="6" t="s">
        <v>7</v>
      </c>
      <c r="G588" s="6" t="s">
        <v>167</v>
      </c>
      <c r="H588" s="6" t="s">
        <v>32</v>
      </c>
      <c r="I588" s="6" t="s">
        <v>2634</v>
      </c>
      <c r="J588" s="6">
        <v>5153</v>
      </c>
      <c r="K588" s="6" t="s">
        <v>2717</v>
      </c>
      <c r="L588" s="6">
        <f t="shared" si="38"/>
        <v>9</v>
      </c>
      <c r="M588" s="7">
        <v>3250000</v>
      </c>
      <c r="N588" s="7">
        <v>3</v>
      </c>
      <c r="O588" s="8" t="s">
        <v>2718</v>
      </c>
      <c r="P588" s="6" t="s">
        <v>2707</v>
      </c>
      <c r="Q588" s="6"/>
      <c r="R588" s="6"/>
      <c r="S588" s="6"/>
      <c r="T588" s="6" t="s">
        <v>634</v>
      </c>
      <c r="U588" s="6" t="s">
        <v>635</v>
      </c>
      <c r="V588" s="6" t="s">
        <v>2638</v>
      </c>
      <c r="W588" s="7">
        <v>3</v>
      </c>
      <c r="X588" s="6" t="s">
        <v>2719</v>
      </c>
      <c r="Y588" s="13">
        <v>381750004</v>
      </c>
      <c r="Z588" s="13">
        <v>1079054451</v>
      </c>
      <c r="AA588"/>
      <c r="AB588"/>
      <c r="AC588"/>
    </row>
    <row r="589" spans="1:29" x14ac:dyDescent="0.25">
      <c r="A589" s="4" t="str">
        <f t="shared" si="36"/>
        <v>0222.01.12.10</v>
      </c>
      <c r="B589" s="4" t="str">
        <f t="shared" si="37"/>
        <v>0222.01.12</v>
      </c>
      <c r="C589" s="5" t="s">
        <v>629</v>
      </c>
      <c r="D589" s="6" t="s">
        <v>165</v>
      </c>
      <c r="E589" s="6" t="s">
        <v>166</v>
      </c>
      <c r="F589" s="6" t="s">
        <v>7</v>
      </c>
      <c r="G589" s="6" t="s">
        <v>167</v>
      </c>
      <c r="H589" s="6" t="s">
        <v>32</v>
      </c>
      <c r="I589" s="6" t="s">
        <v>2634</v>
      </c>
      <c r="J589" s="6">
        <v>5154</v>
      </c>
      <c r="K589" s="6" t="s">
        <v>2705</v>
      </c>
      <c r="L589" s="6">
        <f t="shared" si="38"/>
        <v>10</v>
      </c>
      <c r="M589" s="7">
        <v>920000</v>
      </c>
      <c r="N589" s="7">
        <v>1</v>
      </c>
      <c r="O589" s="8" t="s">
        <v>2706</v>
      </c>
      <c r="P589" s="6" t="s">
        <v>2707</v>
      </c>
      <c r="Q589" s="6"/>
      <c r="R589" s="6"/>
      <c r="S589" s="6"/>
      <c r="T589" s="6" t="s">
        <v>634</v>
      </c>
      <c r="U589" s="6" t="s">
        <v>635</v>
      </c>
      <c r="V589" s="6" t="s">
        <v>2638</v>
      </c>
      <c r="W589" s="7">
        <v>3</v>
      </c>
      <c r="X589" s="6" t="s">
        <v>2708</v>
      </c>
      <c r="Y589" s="13">
        <v>381750004</v>
      </c>
      <c r="Z589" s="13">
        <v>1079054451</v>
      </c>
      <c r="AA589"/>
      <c r="AB589"/>
      <c r="AC589"/>
    </row>
    <row r="590" spans="1:29" x14ac:dyDescent="0.25">
      <c r="A590" s="4" t="str">
        <f t="shared" si="36"/>
        <v>0222.01.12.11</v>
      </c>
      <c r="B590" s="4" t="str">
        <f t="shared" si="37"/>
        <v>0222.01.12</v>
      </c>
      <c r="C590" s="9" t="s">
        <v>629</v>
      </c>
      <c r="D590" s="10" t="s">
        <v>165</v>
      </c>
      <c r="E590" s="10" t="s">
        <v>166</v>
      </c>
      <c r="F590" s="10" t="s">
        <v>7</v>
      </c>
      <c r="G590" s="10" t="s">
        <v>167</v>
      </c>
      <c r="H590" s="10" t="s">
        <v>32</v>
      </c>
      <c r="I590" s="10" t="s">
        <v>2634</v>
      </c>
      <c r="J590" s="10">
        <v>5155</v>
      </c>
      <c r="K590" s="10" t="s">
        <v>2635</v>
      </c>
      <c r="L590" s="6">
        <f t="shared" si="38"/>
        <v>11</v>
      </c>
      <c r="M590" s="11">
        <v>7360000</v>
      </c>
      <c r="N590" s="11">
        <v>100</v>
      </c>
      <c r="O590" s="12" t="s">
        <v>2636</v>
      </c>
      <c r="P590" s="10" t="s">
        <v>2637</v>
      </c>
      <c r="Q590" s="10"/>
      <c r="R590" s="10"/>
      <c r="S590" s="10"/>
      <c r="T590" s="10" t="s">
        <v>634</v>
      </c>
      <c r="U590" s="10" t="s">
        <v>635</v>
      </c>
      <c r="V590" s="10" t="s">
        <v>2638</v>
      </c>
      <c r="W590" s="11">
        <v>3</v>
      </c>
      <c r="X590" s="10" t="s">
        <v>2639</v>
      </c>
      <c r="Y590" s="13">
        <v>381750004</v>
      </c>
      <c r="Z590" s="13">
        <v>1079054451</v>
      </c>
      <c r="AA590"/>
      <c r="AB590"/>
      <c r="AC590"/>
    </row>
    <row r="591" spans="1:29" x14ac:dyDescent="0.25">
      <c r="A591" s="4" t="str">
        <f t="shared" si="36"/>
        <v>0222.01.12.12</v>
      </c>
      <c r="B591" s="4" t="str">
        <f t="shared" si="37"/>
        <v>0222.01.12</v>
      </c>
      <c r="C591" s="9" t="s">
        <v>629</v>
      </c>
      <c r="D591" s="10" t="s">
        <v>165</v>
      </c>
      <c r="E591" s="10" t="s">
        <v>166</v>
      </c>
      <c r="F591" s="10" t="s">
        <v>7</v>
      </c>
      <c r="G591" s="10" t="s">
        <v>167</v>
      </c>
      <c r="H591" s="10" t="s">
        <v>32</v>
      </c>
      <c r="I591" s="10" t="s">
        <v>2634</v>
      </c>
      <c r="J591" s="10">
        <v>5156</v>
      </c>
      <c r="K591" s="10" t="s">
        <v>2714</v>
      </c>
      <c r="L591" s="6">
        <f t="shared" si="38"/>
        <v>12</v>
      </c>
      <c r="M591" s="11">
        <v>9601000</v>
      </c>
      <c r="N591" s="11">
        <v>40</v>
      </c>
      <c r="O591" s="12" t="s">
        <v>2715</v>
      </c>
      <c r="P591" s="10" t="s">
        <v>2637</v>
      </c>
      <c r="Q591" s="10"/>
      <c r="R591" s="10"/>
      <c r="S591" s="10"/>
      <c r="T591" s="10" t="s">
        <v>634</v>
      </c>
      <c r="U591" s="10" t="s">
        <v>635</v>
      </c>
      <c r="V591" s="10" t="s">
        <v>2638</v>
      </c>
      <c r="W591" s="11">
        <v>3</v>
      </c>
      <c r="X591" s="10" t="s">
        <v>2716</v>
      </c>
      <c r="Y591" s="13">
        <v>381750004</v>
      </c>
      <c r="Z591" s="13">
        <v>1079054451</v>
      </c>
      <c r="AA591"/>
      <c r="AB591"/>
      <c r="AC591"/>
    </row>
    <row r="592" spans="1:29" x14ac:dyDescent="0.25">
      <c r="A592" s="4" t="str">
        <f t="shared" si="36"/>
        <v>0222.01.12.13</v>
      </c>
      <c r="B592" s="4" t="str">
        <f t="shared" si="37"/>
        <v>0222.01.12</v>
      </c>
      <c r="C592" s="5" t="s">
        <v>629</v>
      </c>
      <c r="D592" s="6" t="s">
        <v>165</v>
      </c>
      <c r="E592" s="6" t="s">
        <v>166</v>
      </c>
      <c r="F592" s="6" t="s">
        <v>7</v>
      </c>
      <c r="G592" s="6" t="s">
        <v>167</v>
      </c>
      <c r="H592" s="6" t="s">
        <v>32</v>
      </c>
      <c r="I592" s="6" t="s">
        <v>2634</v>
      </c>
      <c r="J592" s="6">
        <v>5157</v>
      </c>
      <c r="K592" s="6" t="s">
        <v>2640</v>
      </c>
      <c r="L592" s="6">
        <f t="shared" si="38"/>
        <v>13</v>
      </c>
      <c r="M592" s="7">
        <v>5966000</v>
      </c>
      <c r="N592" s="7">
        <v>100</v>
      </c>
      <c r="O592" s="8" t="s">
        <v>2641</v>
      </c>
      <c r="P592" s="6" t="s">
        <v>2642</v>
      </c>
      <c r="Q592" s="6"/>
      <c r="R592" s="6"/>
      <c r="S592" s="6"/>
      <c r="T592" s="6" t="s">
        <v>634</v>
      </c>
      <c r="U592" s="6" t="s">
        <v>635</v>
      </c>
      <c r="V592" s="6" t="s">
        <v>2638</v>
      </c>
      <c r="W592" s="7">
        <v>3</v>
      </c>
      <c r="X592" s="6" t="s">
        <v>2643</v>
      </c>
      <c r="Y592" s="13">
        <v>381750004</v>
      </c>
      <c r="Z592" s="13">
        <v>1079054451</v>
      </c>
      <c r="AA592"/>
      <c r="AB592"/>
      <c r="AC592"/>
    </row>
    <row r="593" spans="1:29" x14ac:dyDescent="0.25">
      <c r="A593" s="4" t="str">
        <f t="shared" si="36"/>
        <v>0222.01.12.14</v>
      </c>
      <c r="B593" s="4" t="str">
        <f t="shared" si="37"/>
        <v>0222.01.12</v>
      </c>
      <c r="C593" s="5" t="s">
        <v>629</v>
      </c>
      <c r="D593" s="6" t="s">
        <v>165</v>
      </c>
      <c r="E593" s="6" t="s">
        <v>166</v>
      </c>
      <c r="F593" s="6" t="s">
        <v>7</v>
      </c>
      <c r="G593" s="6" t="s">
        <v>167</v>
      </c>
      <c r="H593" s="6" t="s">
        <v>32</v>
      </c>
      <c r="I593" s="6" t="s">
        <v>2634</v>
      </c>
      <c r="J593" s="6">
        <v>5158</v>
      </c>
      <c r="K593" s="6" t="s">
        <v>2724</v>
      </c>
      <c r="L593" s="6">
        <f t="shared" si="38"/>
        <v>14</v>
      </c>
      <c r="M593" s="7">
        <v>19196000</v>
      </c>
      <c r="N593" s="7">
        <v>100</v>
      </c>
      <c r="O593" s="8" t="s">
        <v>2725</v>
      </c>
      <c r="P593" s="6" t="s">
        <v>2637</v>
      </c>
      <c r="Q593" s="6"/>
      <c r="R593" s="6"/>
      <c r="S593" s="6"/>
      <c r="T593" s="6" t="s">
        <v>634</v>
      </c>
      <c r="U593" s="6" t="s">
        <v>635</v>
      </c>
      <c r="V593" s="6" t="s">
        <v>2638</v>
      </c>
      <c r="W593" s="7">
        <v>3</v>
      </c>
      <c r="X593" s="6" t="s">
        <v>2726</v>
      </c>
      <c r="Y593" s="13">
        <v>381750004</v>
      </c>
      <c r="Z593" s="13">
        <v>1079054451</v>
      </c>
      <c r="AA593"/>
      <c r="AB593"/>
      <c r="AC593"/>
    </row>
    <row r="594" spans="1:29" x14ac:dyDescent="0.25">
      <c r="A594" s="4" t="str">
        <f t="shared" si="36"/>
        <v>0301.01.11.1</v>
      </c>
      <c r="B594" s="4" t="str">
        <f t="shared" si="37"/>
        <v>0301.01.11</v>
      </c>
      <c r="C594" s="9" t="s">
        <v>629</v>
      </c>
      <c r="D594" s="10" t="s">
        <v>169</v>
      </c>
      <c r="E594" s="10" t="s">
        <v>170</v>
      </c>
      <c r="F594" s="10" t="s">
        <v>7</v>
      </c>
      <c r="G594" s="10" t="s">
        <v>171</v>
      </c>
      <c r="H594" s="10" t="s">
        <v>10</v>
      </c>
      <c r="I594" s="10" t="s">
        <v>2727</v>
      </c>
      <c r="J594" s="10">
        <v>2871</v>
      </c>
      <c r="K594" s="10" t="s">
        <v>2736</v>
      </c>
      <c r="L594" s="6">
        <f t="shared" si="38"/>
        <v>1</v>
      </c>
      <c r="M594" s="11">
        <v>3266574843</v>
      </c>
      <c r="N594" s="11">
        <v>504957</v>
      </c>
      <c r="O594" s="12" t="s">
        <v>2737</v>
      </c>
      <c r="P594" s="10" t="s">
        <v>2083</v>
      </c>
      <c r="Q594" s="10"/>
      <c r="R594" s="10"/>
      <c r="S594" s="10"/>
      <c r="T594" s="10" t="s">
        <v>634</v>
      </c>
      <c r="U594" s="10" t="s">
        <v>635</v>
      </c>
      <c r="V594" s="10" t="s">
        <v>2730</v>
      </c>
      <c r="W594" s="11">
        <v>1</v>
      </c>
      <c r="X594" s="10" t="s">
        <v>2738</v>
      </c>
      <c r="Y594" s="13">
        <v>6227964613</v>
      </c>
      <c r="Z594" s="13">
        <v>6872202828</v>
      </c>
      <c r="AA594"/>
      <c r="AB594"/>
      <c r="AC594"/>
    </row>
    <row r="595" spans="1:29" x14ac:dyDescent="0.25">
      <c r="A595" s="4" t="str">
        <f t="shared" si="36"/>
        <v>0301.01.11.2</v>
      </c>
      <c r="B595" s="4" t="str">
        <f t="shared" si="37"/>
        <v>0301.01.11</v>
      </c>
      <c r="C595" s="5" t="s">
        <v>629</v>
      </c>
      <c r="D595" s="6" t="s">
        <v>169</v>
      </c>
      <c r="E595" s="6" t="s">
        <v>170</v>
      </c>
      <c r="F595" s="6" t="s">
        <v>7</v>
      </c>
      <c r="G595" s="6" t="s">
        <v>171</v>
      </c>
      <c r="H595" s="6" t="s">
        <v>10</v>
      </c>
      <c r="I595" s="6" t="s">
        <v>2727</v>
      </c>
      <c r="J595" s="6">
        <v>2875</v>
      </c>
      <c r="K595" s="6" t="s">
        <v>2739</v>
      </c>
      <c r="L595" s="6">
        <f t="shared" si="38"/>
        <v>2</v>
      </c>
      <c r="M595" s="7">
        <v>129000000</v>
      </c>
      <c r="N595" s="7">
        <v>247</v>
      </c>
      <c r="O595" s="8" t="s">
        <v>2740</v>
      </c>
      <c r="P595" s="6" t="s">
        <v>2083</v>
      </c>
      <c r="Q595" s="6"/>
      <c r="R595" s="6"/>
      <c r="S595" s="6"/>
      <c r="T595" s="6" t="s">
        <v>634</v>
      </c>
      <c r="U595" s="6" t="s">
        <v>635</v>
      </c>
      <c r="V595" s="6" t="s">
        <v>2730</v>
      </c>
      <c r="W595" s="7">
        <v>1</v>
      </c>
      <c r="X595" s="6" t="s">
        <v>2741</v>
      </c>
      <c r="Y595" s="13">
        <v>6227964613</v>
      </c>
      <c r="Z595" s="13">
        <v>6872202828</v>
      </c>
      <c r="AA595"/>
      <c r="AB595"/>
      <c r="AC595"/>
    </row>
    <row r="596" spans="1:29" x14ac:dyDescent="0.25">
      <c r="A596" s="4" t="str">
        <f t="shared" si="36"/>
        <v>0301.01.11.3</v>
      </c>
      <c r="B596" s="4" t="str">
        <f t="shared" si="37"/>
        <v>0301.01.11</v>
      </c>
      <c r="C596" s="9" t="s">
        <v>629</v>
      </c>
      <c r="D596" s="10" t="s">
        <v>169</v>
      </c>
      <c r="E596" s="10" t="s">
        <v>170</v>
      </c>
      <c r="F596" s="10" t="s">
        <v>7</v>
      </c>
      <c r="G596" s="10" t="s">
        <v>171</v>
      </c>
      <c r="H596" s="10" t="s">
        <v>10</v>
      </c>
      <c r="I596" s="10" t="s">
        <v>2727</v>
      </c>
      <c r="J596" s="10">
        <v>2877</v>
      </c>
      <c r="K596" s="10" t="s">
        <v>2728</v>
      </c>
      <c r="L596" s="6">
        <f t="shared" si="38"/>
        <v>3</v>
      </c>
      <c r="M596" s="11">
        <v>802813982</v>
      </c>
      <c r="N596" s="11">
        <v>179288</v>
      </c>
      <c r="O596" s="12" t="s">
        <v>2729</v>
      </c>
      <c r="P596" s="10" t="s">
        <v>2083</v>
      </c>
      <c r="Q596" s="10"/>
      <c r="R596" s="10"/>
      <c r="S596" s="10"/>
      <c r="T596" s="10" t="s">
        <v>634</v>
      </c>
      <c r="U596" s="10" t="s">
        <v>635</v>
      </c>
      <c r="V596" s="10" t="s">
        <v>2730</v>
      </c>
      <c r="W596" s="11">
        <v>1</v>
      </c>
      <c r="X596" s="10" t="s">
        <v>2731</v>
      </c>
      <c r="Y596" s="13">
        <v>6227964613</v>
      </c>
      <c r="Z596" s="13">
        <v>6872202828</v>
      </c>
      <c r="AA596"/>
      <c r="AB596"/>
      <c r="AC596"/>
    </row>
    <row r="597" spans="1:29" x14ac:dyDescent="0.25">
      <c r="A597" s="4" t="str">
        <f t="shared" si="36"/>
        <v>0301.01.11.4</v>
      </c>
      <c r="B597" s="4" t="str">
        <f t="shared" si="37"/>
        <v>0301.01.11</v>
      </c>
      <c r="C597" s="9" t="s">
        <v>629</v>
      </c>
      <c r="D597" s="10" t="s">
        <v>169</v>
      </c>
      <c r="E597" s="10" t="s">
        <v>170</v>
      </c>
      <c r="F597" s="10" t="s">
        <v>7</v>
      </c>
      <c r="G597" s="10" t="s">
        <v>171</v>
      </c>
      <c r="H597" s="10" t="s">
        <v>10</v>
      </c>
      <c r="I597" s="10" t="s">
        <v>2727</v>
      </c>
      <c r="J597" s="10">
        <v>2878</v>
      </c>
      <c r="K597" s="10" t="s">
        <v>2742</v>
      </c>
      <c r="L597" s="6">
        <f t="shared" si="38"/>
        <v>4</v>
      </c>
      <c r="M597" s="11">
        <v>11186152</v>
      </c>
      <c r="N597" s="11">
        <v>4</v>
      </c>
      <c r="O597" s="12" t="s">
        <v>2743</v>
      </c>
      <c r="P597" s="10" t="s">
        <v>2083</v>
      </c>
      <c r="Q597" s="10"/>
      <c r="R597" s="10"/>
      <c r="S597" s="10"/>
      <c r="T597" s="10" t="s">
        <v>634</v>
      </c>
      <c r="U597" s="10" t="s">
        <v>635</v>
      </c>
      <c r="V597" s="10" t="s">
        <v>2730</v>
      </c>
      <c r="W597" s="11">
        <v>1</v>
      </c>
      <c r="X597" s="10" t="s">
        <v>2744</v>
      </c>
      <c r="Y597" s="13">
        <v>6227964613</v>
      </c>
      <c r="Z597" s="13">
        <v>6872202828</v>
      </c>
      <c r="AA597"/>
      <c r="AB597"/>
      <c r="AC597"/>
    </row>
    <row r="598" spans="1:29" x14ac:dyDescent="0.25">
      <c r="A598" s="4" t="str">
        <f t="shared" si="36"/>
        <v>0301.01.11.5</v>
      </c>
      <c r="B598" s="4" t="str">
        <f t="shared" si="37"/>
        <v>0301.01.11</v>
      </c>
      <c r="C598" s="5" t="s">
        <v>629</v>
      </c>
      <c r="D598" s="6" t="s">
        <v>169</v>
      </c>
      <c r="E598" s="6" t="s">
        <v>170</v>
      </c>
      <c r="F598" s="6" t="s">
        <v>7</v>
      </c>
      <c r="G598" s="6" t="s">
        <v>171</v>
      </c>
      <c r="H598" s="6" t="s">
        <v>10</v>
      </c>
      <c r="I598" s="6" t="s">
        <v>2727</v>
      </c>
      <c r="J598" s="6">
        <v>2881</v>
      </c>
      <c r="K598" s="6" t="s">
        <v>2745</v>
      </c>
      <c r="L598" s="6">
        <f t="shared" si="38"/>
        <v>5</v>
      </c>
      <c r="M598" s="7">
        <v>14391471</v>
      </c>
      <c r="N598" s="7">
        <v>3</v>
      </c>
      <c r="O598" s="8" t="s">
        <v>2746</v>
      </c>
      <c r="P598" s="6" t="s">
        <v>2083</v>
      </c>
      <c r="Q598" s="6"/>
      <c r="R598" s="6"/>
      <c r="S598" s="6"/>
      <c r="T598" s="6" t="s">
        <v>634</v>
      </c>
      <c r="U598" s="6" t="s">
        <v>635</v>
      </c>
      <c r="V598" s="6" t="s">
        <v>2730</v>
      </c>
      <c r="W598" s="7">
        <v>1</v>
      </c>
      <c r="X598" s="6" t="s">
        <v>2747</v>
      </c>
      <c r="Y598" s="13">
        <v>6227964613</v>
      </c>
      <c r="Z598" s="13">
        <v>6872202828</v>
      </c>
      <c r="AA598"/>
      <c r="AB598"/>
      <c r="AC598"/>
    </row>
    <row r="599" spans="1:29" x14ac:dyDescent="0.25">
      <c r="A599" s="4" t="str">
        <f t="shared" si="36"/>
        <v>0301.01.11.6</v>
      </c>
      <c r="B599" s="4" t="str">
        <f t="shared" si="37"/>
        <v>0301.01.11</v>
      </c>
      <c r="C599" s="5" t="s">
        <v>629</v>
      </c>
      <c r="D599" s="6" t="s">
        <v>169</v>
      </c>
      <c r="E599" s="6" t="s">
        <v>170</v>
      </c>
      <c r="F599" s="6" t="s">
        <v>7</v>
      </c>
      <c r="G599" s="6" t="s">
        <v>171</v>
      </c>
      <c r="H599" s="6" t="s">
        <v>10</v>
      </c>
      <c r="I599" s="6" t="s">
        <v>2727</v>
      </c>
      <c r="J599" s="6">
        <v>4847</v>
      </c>
      <c r="K599" s="6" t="s">
        <v>2732</v>
      </c>
      <c r="L599" s="6">
        <f t="shared" si="38"/>
        <v>6</v>
      </c>
      <c r="M599" s="7">
        <v>25190000</v>
      </c>
      <c r="N599" s="7">
        <v>2</v>
      </c>
      <c r="O599" s="8" t="s">
        <v>2733</v>
      </c>
      <c r="P599" s="6" t="s">
        <v>2734</v>
      </c>
      <c r="Q599" s="6"/>
      <c r="R599" s="6"/>
      <c r="S599" s="6"/>
      <c r="T599" s="6" t="s">
        <v>634</v>
      </c>
      <c r="U599" s="6" t="s">
        <v>635</v>
      </c>
      <c r="V599" s="6" t="s">
        <v>2730</v>
      </c>
      <c r="W599" s="7">
        <v>1</v>
      </c>
      <c r="X599" s="6" t="s">
        <v>2735</v>
      </c>
      <c r="Y599" s="13">
        <v>6227964613</v>
      </c>
      <c r="Z599" s="13">
        <v>6872202828</v>
      </c>
      <c r="AA599"/>
      <c r="AB599"/>
      <c r="AC599"/>
    </row>
    <row r="600" spans="1:29" x14ac:dyDescent="0.25">
      <c r="A600" s="4" t="str">
        <f t="shared" si="36"/>
        <v>0402.01.11.1</v>
      </c>
      <c r="B600" s="4" t="str">
        <f t="shared" si="37"/>
        <v>0402.01.11</v>
      </c>
      <c r="C600" s="9" t="s">
        <v>629</v>
      </c>
      <c r="D600" s="10" t="s">
        <v>172</v>
      </c>
      <c r="E600" s="10" t="s">
        <v>173</v>
      </c>
      <c r="F600" s="10" t="s">
        <v>7</v>
      </c>
      <c r="G600" s="10" t="s">
        <v>174</v>
      </c>
      <c r="H600" s="10" t="s">
        <v>10</v>
      </c>
      <c r="I600" s="10" t="s">
        <v>2748</v>
      </c>
      <c r="J600" s="10">
        <v>3174</v>
      </c>
      <c r="K600" s="10" t="s">
        <v>2762</v>
      </c>
      <c r="L600" s="6">
        <f t="shared" si="38"/>
        <v>1</v>
      </c>
      <c r="M600" s="11">
        <v>97912154.340000004</v>
      </c>
      <c r="N600" s="11">
        <v>185</v>
      </c>
      <c r="O600" s="12" t="s">
        <v>2763</v>
      </c>
      <c r="P600" s="10" t="s">
        <v>2088</v>
      </c>
      <c r="Q600" s="10"/>
      <c r="R600" s="10"/>
      <c r="S600" s="10"/>
      <c r="T600" s="10" t="s">
        <v>634</v>
      </c>
      <c r="U600" s="10" t="s">
        <v>635</v>
      </c>
      <c r="V600" s="10" t="s">
        <v>2751</v>
      </c>
      <c r="W600" s="11">
        <v>1</v>
      </c>
      <c r="X600" s="10" t="s">
        <v>2764</v>
      </c>
      <c r="Y600" s="13">
        <v>286669432</v>
      </c>
      <c r="Z600" s="13">
        <v>654248087</v>
      </c>
      <c r="AA600"/>
      <c r="AB600"/>
      <c r="AC600"/>
    </row>
    <row r="601" spans="1:29" x14ac:dyDescent="0.25">
      <c r="A601" s="4" t="str">
        <f t="shared" si="36"/>
        <v>0402.01.11.2</v>
      </c>
      <c r="B601" s="4" t="str">
        <f t="shared" si="37"/>
        <v>0402.01.11</v>
      </c>
      <c r="C601" s="5" t="s">
        <v>629</v>
      </c>
      <c r="D601" s="6" t="s">
        <v>172</v>
      </c>
      <c r="E601" s="6" t="s">
        <v>173</v>
      </c>
      <c r="F601" s="6" t="s">
        <v>7</v>
      </c>
      <c r="G601" s="6" t="s">
        <v>174</v>
      </c>
      <c r="H601" s="6" t="s">
        <v>10</v>
      </c>
      <c r="I601" s="6" t="s">
        <v>2748</v>
      </c>
      <c r="J601" s="6">
        <v>3175</v>
      </c>
      <c r="K601" s="6" t="s">
        <v>2765</v>
      </c>
      <c r="L601" s="6">
        <f t="shared" si="38"/>
        <v>2</v>
      </c>
      <c r="M601" s="7">
        <v>43516513.039999999</v>
      </c>
      <c r="N601" s="7">
        <v>110</v>
      </c>
      <c r="O601" s="8" t="s">
        <v>2766</v>
      </c>
      <c r="P601" s="6" t="s">
        <v>2088</v>
      </c>
      <c r="Q601" s="6"/>
      <c r="R601" s="6"/>
      <c r="S601" s="6"/>
      <c r="T601" s="6" t="s">
        <v>634</v>
      </c>
      <c r="U601" s="6" t="s">
        <v>635</v>
      </c>
      <c r="V601" s="6" t="s">
        <v>2751</v>
      </c>
      <c r="W601" s="7">
        <v>1</v>
      </c>
      <c r="X601" s="6" t="s">
        <v>2767</v>
      </c>
      <c r="Y601" s="13">
        <v>286669432</v>
      </c>
      <c r="Z601" s="13">
        <v>654248087</v>
      </c>
      <c r="AA601"/>
      <c r="AB601"/>
      <c r="AC601"/>
    </row>
    <row r="602" spans="1:29" x14ac:dyDescent="0.25">
      <c r="A602" s="4" t="str">
        <f t="shared" si="36"/>
        <v>0402.01.11.3</v>
      </c>
      <c r="B602" s="4" t="str">
        <f t="shared" si="37"/>
        <v>0402.01.11</v>
      </c>
      <c r="C602" s="9" t="s">
        <v>629</v>
      </c>
      <c r="D602" s="10" t="s">
        <v>172</v>
      </c>
      <c r="E602" s="10" t="s">
        <v>173</v>
      </c>
      <c r="F602" s="10" t="s">
        <v>7</v>
      </c>
      <c r="G602" s="10" t="s">
        <v>174</v>
      </c>
      <c r="H602" s="10" t="s">
        <v>10</v>
      </c>
      <c r="I602" s="10" t="s">
        <v>2748</v>
      </c>
      <c r="J602" s="10">
        <v>3176</v>
      </c>
      <c r="K602" s="10" t="s">
        <v>2768</v>
      </c>
      <c r="L602" s="6">
        <f t="shared" si="38"/>
        <v>3</v>
      </c>
      <c r="M602" s="11">
        <v>54395641.299999997</v>
      </c>
      <c r="N602" s="11">
        <v>110</v>
      </c>
      <c r="O602" s="12" t="s">
        <v>2769</v>
      </c>
      <c r="P602" s="10" t="s">
        <v>2088</v>
      </c>
      <c r="Q602" s="10"/>
      <c r="R602" s="10"/>
      <c r="S602" s="10"/>
      <c r="T602" s="10" t="s">
        <v>634</v>
      </c>
      <c r="U602" s="10" t="s">
        <v>635</v>
      </c>
      <c r="V602" s="10" t="s">
        <v>2751</v>
      </c>
      <c r="W602" s="11">
        <v>1</v>
      </c>
      <c r="X602" s="10" t="s">
        <v>2770</v>
      </c>
      <c r="Y602" s="13">
        <v>286669432</v>
      </c>
      <c r="Z602" s="13">
        <v>654248087</v>
      </c>
      <c r="AA602"/>
      <c r="AB602"/>
      <c r="AC602"/>
    </row>
    <row r="603" spans="1:29" x14ac:dyDescent="0.25">
      <c r="A603" s="4" t="str">
        <f t="shared" si="36"/>
        <v>0402.01.11.4</v>
      </c>
      <c r="B603" s="4" t="str">
        <f t="shared" si="37"/>
        <v>0402.01.11</v>
      </c>
      <c r="C603" s="5" t="s">
        <v>629</v>
      </c>
      <c r="D603" s="6" t="s">
        <v>172</v>
      </c>
      <c r="E603" s="6" t="s">
        <v>173</v>
      </c>
      <c r="F603" s="6" t="s">
        <v>7</v>
      </c>
      <c r="G603" s="6" t="s">
        <v>174</v>
      </c>
      <c r="H603" s="6" t="s">
        <v>10</v>
      </c>
      <c r="I603" s="6" t="s">
        <v>2748</v>
      </c>
      <c r="J603" s="6">
        <v>3177</v>
      </c>
      <c r="K603" s="6" t="s">
        <v>2753</v>
      </c>
      <c r="L603" s="6">
        <f t="shared" si="38"/>
        <v>4</v>
      </c>
      <c r="M603" s="7">
        <v>18065341.510000002</v>
      </c>
      <c r="N603" s="7">
        <v>3</v>
      </c>
      <c r="O603" s="8" t="s">
        <v>2754</v>
      </c>
      <c r="P603" s="6" t="s">
        <v>2088</v>
      </c>
      <c r="Q603" s="6"/>
      <c r="R603" s="6"/>
      <c r="S603" s="6"/>
      <c r="T603" s="6" t="s">
        <v>634</v>
      </c>
      <c r="U603" s="6" t="s">
        <v>635</v>
      </c>
      <c r="V603" s="6" t="s">
        <v>2751</v>
      </c>
      <c r="W603" s="7">
        <v>1</v>
      </c>
      <c r="X603" s="6" t="s">
        <v>2755</v>
      </c>
      <c r="Y603" s="13">
        <v>286669432</v>
      </c>
      <c r="Z603" s="13">
        <v>654248087</v>
      </c>
      <c r="AA603"/>
      <c r="AB603"/>
      <c r="AC603"/>
    </row>
    <row r="604" spans="1:29" x14ac:dyDescent="0.25">
      <c r="A604" s="4" t="str">
        <f t="shared" si="36"/>
        <v>0402.01.11.5</v>
      </c>
      <c r="B604" s="4" t="str">
        <f t="shared" si="37"/>
        <v>0402.01.11</v>
      </c>
      <c r="C604" s="5" t="s">
        <v>629</v>
      </c>
      <c r="D604" s="6" t="s">
        <v>172</v>
      </c>
      <c r="E604" s="6" t="s">
        <v>173</v>
      </c>
      <c r="F604" s="6" t="s">
        <v>7</v>
      </c>
      <c r="G604" s="6" t="s">
        <v>174</v>
      </c>
      <c r="H604" s="6" t="s">
        <v>10</v>
      </c>
      <c r="I604" s="6" t="s">
        <v>2748</v>
      </c>
      <c r="J604" s="6">
        <v>3178</v>
      </c>
      <c r="K604" s="6" t="s">
        <v>2771</v>
      </c>
      <c r="L604" s="6">
        <f t="shared" si="38"/>
        <v>5</v>
      </c>
      <c r="M604" s="7">
        <v>13604047.66</v>
      </c>
      <c r="N604" s="7">
        <v>1</v>
      </c>
      <c r="O604" s="8" t="s">
        <v>2772</v>
      </c>
      <c r="P604" s="6" t="s">
        <v>2088</v>
      </c>
      <c r="Q604" s="6"/>
      <c r="R604" s="6"/>
      <c r="S604" s="6"/>
      <c r="T604" s="6" t="s">
        <v>634</v>
      </c>
      <c r="U604" s="6" t="s">
        <v>635</v>
      </c>
      <c r="V604" s="6" t="s">
        <v>2751</v>
      </c>
      <c r="W604" s="7">
        <v>1</v>
      </c>
      <c r="X604" s="6" t="s">
        <v>2773</v>
      </c>
      <c r="Y604" s="13">
        <v>286669432</v>
      </c>
      <c r="Z604" s="13">
        <v>654248087</v>
      </c>
      <c r="AA604"/>
      <c r="AB604"/>
      <c r="AC604"/>
    </row>
    <row r="605" spans="1:29" x14ac:dyDescent="0.25">
      <c r="A605" s="4" t="str">
        <f t="shared" si="36"/>
        <v>0402.01.11.6</v>
      </c>
      <c r="B605" s="4" t="str">
        <f t="shared" si="37"/>
        <v>0402.01.11</v>
      </c>
      <c r="C605" s="5" t="s">
        <v>629</v>
      </c>
      <c r="D605" s="6" t="s">
        <v>172</v>
      </c>
      <c r="E605" s="6" t="s">
        <v>173</v>
      </c>
      <c r="F605" s="6" t="s">
        <v>7</v>
      </c>
      <c r="G605" s="6" t="s">
        <v>174</v>
      </c>
      <c r="H605" s="6" t="s">
        <v>10</v>
      </c>
      <c r="I605" s="6" t="s">
        <v>2748</v>
      </c>
      <c r="J605" s="6">
        <v>3179</v>
      </c>
      <c r="K605" s="6" t="s">
        <v>2776</v>
      </c>
      <c r="L605" s="6">
        <f t="shared" si="38"/>
        <v>6</v>
      </c>
      <c r="M605" s="7">
        <v>21333608.199999999</v>
      </c>
      <c r="N605" s="7">
        <v>40</v>
      </c>
      <c r="O605" s="8" t="s">
        <v>2777</v>
      </c>
      <c r="P605" s="6" t="s">
        <v>2088</v>
      </c>
      <c r="Q605" s="6"/>
      <c r="R605" s="6"/>
      <c r="S605" s="6"/>
      <c r="T605" s="6" t="s">
        <v>634</v>
      </c>
      <c r="U605" s="6" t="s">
        <v>635</v>
      </c>
      <c r="V605" s="6" t="s">
        <v>2751</v>
      </c>
      <c r="W605" s="7">
        <v>1</v>
      </c>
      <c r="X605" s="6" t="s">
        <v>2778</v>
      </c>
      <c r="Y605" s="13">
        <v>286669432</v>
      </c>
      <c r="Z605" s="13">
        <v>654248087</v>
      </c>
      <c r="AA605"/>
      <c r="AB605"/>
      <c r="AC605"/>
    </row>
    <row r="606" spans="1:29" x14ac:dyDescent="0.25">
      <c r="A606" s="4" t="str">
        <f t="shared" si="36"/>
        <v>0402.01.11.7</v>
      </c>
      <c r="B606" s="4" t="str">
        <f t="shared" si="37"/>
        <v>0402.01.11</v>
      </c>
      <c r="C606" s="9" t="s">
        <v>629</v>
      </c>
      <c r="D606" s="10" t="s">
        <v>172</v>
      </c>
      <c r="E606" s="10" t="s">
        <v>173</v>
      </c>
      <c r="F606" s="10" t="s">
        <v>7</v>
      </c>
      <c r="G606" s="10" t="s">
        <v>174</v>
      </c>
      <c r="H606" s="10" t="s">
        <v>10</v>
      </c>
      <c r="I606" s="10" t="s">
        <v>2748</v>
      </c>
      <c r="J606" s="10">
        <v>3180</v>
      </c>
      <c r="K606" s="10" t="s">
        <v>2756</v>
      </c>
      <c r="L606" s="6">
        <f t="shared" si="38"/>
        <v>7</v>
      </c>
      <c r="M606" s="11">
        <v>2531071.37</v>
      </c>
      <c r="N606" s="11">
        <v>90</v>
      </c>
      <c r="O606" s="12" t="s">
        <v>2757</v>
      </c>
      <c r="P606" s="10" t="s">
        <v>2088</v>
      </c>
      <c r="Q606" s="10"/>
      <c r="R606" s="10"/>
      <c r="S606" s="10"/>
      <c r="T606" s="10" t="s">
        <v>634</v>
      </c>
      <c r="U606" s="10" t="s">
        <v>635</v>
      </c>
      <c r="V606" s="10" t="s">
        <v>2751</v>
      </c>
      <c r="W606" s="11">
        <v>1</v>
      </c>
      <c r="X606" s="10" t="s">
        <v>2758</v>
      </c>
      <c r="Y606" s="13">
        <v>286669432</v>
      </c>
      <c r="Z606" s="13">
        <v>654248087</v>
      </c>
      <c r="AA606"/>
      <c r="AB606"/>
      <c r="AC606"/>
    </row>
    <row r="607" spans="1:29" x14ac:dyDescent="0.25">
      <c r="A607" s="4" t="str">
        <f t="shared" si="36"/>
        <v>0402.01.11.8</v>
      </c>
      <c r="B607" s="4" t="str">
        <f t="shared" si="37"/>
        <v>0402.01.11</v>
      </c>
      <c r="C607" s="9" t="s">
        <v>629</v>
      </c>
      <c r="D607" s="10" t="s">
        <v>172</v>
      </c>
      <c r="E607" s="10" t="s">
        <v>173</v>
      </c>
      <c r="F607" s="10" t="s">
        <v>7</v>
      </c>
      <c r="G607" s="10" t="s">
        <v>174</v>
      </c>
      <c r="H607" s="10" t="s">
        <v>10</v>
      </c>
      <c r="I607" s="10" t="s">
        <v>2748</v>
      </c>
      <c r="J607" s="10">
        <v>3181</v>
      </c>
      <c r="K607" s="10" t="s">
        <v>2749</v>
      </c>
      <c r="L607" s="6">
        <f t="shared" si="38"/>
        <v>8</v>
      </c>
      <c r="M607" s="11">
        <v>3899555.03</v>
      </c>
      <c r="N607" s="11">
        <v>33</v>
      </c>
      <c r="O607" s="12" t="s">
        <v>2750</v>
      </c>
      <c r="P607" s="10" t="s">
        <v>2088</v>
      </c>
      <c r="Q607" s="10"/>
      <c r="R607" s="10"/>
      <c r="S607" s="10"/>
      <c r="T607" s="10" t="s">
        <v>634</v>
      </c>
      <c r="U607" s="10" t="s">
        <v>635</v>
      </c>
      <c r="V607" s="10" t="s">
        <v>2751</v>
      </c>
      <c r="W607" s="11">
        <v>1</v>
      </c>
      <c r="X607" s="10" t="s">
        <v>2752</v>
      </c>
      <c r="Y607" s="13">
        <v>286669432</v>
      </c>
      <c r="Z607" s="13">
        <v>654248087</v>
      </c>
      <c r="AA607"/>
      <c r="AB607"/>
      <c r="AC607"/>
    </row>
    <row r="608" spans="1:29" x14ac:dyDescent="0.25">
      <c r="A608" s="4" t="str">
        <f t="shared" si="36"/>
        <v>0402.01.11.9</v>
      </c>
      <c r="B608" s="4" t="str">
        <f t="shared" si="37"/>
        <v>0402.01.11</v>
      </c>
      <c r="C608" s="9" t="s">
        <v>629</v>
      </c>
      <c r="D608" s="10" t="s">
        <v>172</v>
      </c>
      <c r="E608" s="10" t="s">
        <v>173</v>
      </c>
      <c r="F608" s="10" t="s">
        <v>7</v>
      </c>
      <c r="G608" s="10" t="s">
        <v>174</v>
      </c>
      <c r="H608" s="10" t="s">
        <v>10</v>
      </c>
      <c r="I608" s="10" t="s">
        <v>2748</v>
      </c>
      <c r="J608" s="10">
        <v>3182</v>
      </c>
      <c r="K608" s="10" t="s">
        <v>2783</v>
      </c>
      <c r="L608" s="6">
        <f t="shared" si="38"/>
        <v>9</v>
      </c>
      <c r="M608" s="11">
        <v>2816293.2</v>
      </c>
      <c r="N608" s="11">
        <v>100</v>
      </c>
      <c r="O608" s="12" t="s">
        <v>2784</v>
      </c>
      <c r="P608" s="10" t="s">
        <v>2088</v>
      </c>
      <c r="Q608" s="10"/>
      <c r="R608" s="10"/>
      <c r="S608" s="10"/>
      <c r="T608" s="10" t="s">
        <v>634</v>
      </c>
      <c r="U608" s="10" t="s">
        <v>635</v>
      </c>
      <c r="V608" s="10" t="s">
        <v>2751</v>
      </c>
      <c r="W608" s="11">
        <v>1</v>
      </c>
      <c r="X608" s="10" t="s">
        <v>2785</v>
      </c>
      <c r="Y608" s="13">
        <v>286669432</v>
      </c>
      <c r="Z608" s="13">
        <v>654248087</v>
      </c>
      <c r="AA608"/>
      <c r="AB608"/>
      <c r="AC608"/>
    </row>
    <row r="609" spans="1:29" x14ac:dyDescent="0.25">
      <c r="A609" s="4" t="str">
        <f t="shared" si="36"/>
        <v>0402.01.11.10</v>
      </c>
      <c r="B609" s="4" t="str">
        <f t="shared" si="37"/>
        <v>0402.01.11</v>
      </c>
      <c r="C609" s="5" t="s">
        <v>629</v>
      </c>
      <c r="D609" s="6" t="s">
        <v>172</v>
      </c>
      <c r="E609" s="6" t="s">
        <v>173</v>
      </c>
      <c r="F609" s="6" t="s">
        <v>7</v>
      </c>
      <c r="G609" s="6" t="s">
        <v>174</v>
      </c>
      <c r="H609" s="6" t="s">
        <v>10</v>
      </c>
      <c r="I609" s="6" t="s">
        <v>2748</v>
      </c>
      <c r="J609" s="6">
        <v>3183</v>
      </c>
      <c r="K609" s="6" t="s">
        <v>2759</v>
      </c>
      <c r="L609" s="6">
        <f t="shared" si="38"/>
        <v>10</v>
      </c>
      <c r="M609" s="7">
        <v>5674634.46</v>
      </c>
      <c r="N609" s="7">
        <v>60</v>
      </c>
      <c r="O609" s="8" t="s">
        <v>2760</v>
      </c>
      <c r="P609" s="6" t="s">
        <v>2088</v>
      </c>
      <c r="Q609" s="6"/>
      <c r="R609" s="6"/>
      <c r="S609" s="6"/>
      <c r="T609" s="6" t="s">
        <v>634</v>
      </c>
      <c r="U609" s="6" t="s">
        <v>635</v>
      </c>
      <c r="V609" s="6" t="s">
        <v>2751</v>
      </c>
      <c r="W609" s="7">
        <v>1</v>
      </c>
      <c r="X609" s="6" t="s">
        <v>2761</v>
      </c>
      <c r="Y609" s="13">
        <v>286669432</v>
      </c>
      <c r="Z609" s="13">
        <v>654248087</v>
      </c>
      <c r="AA609"/>
      <c r="AB609"/>
      <c r="AC609"/>
    </row>
    <row r="610" spans="1:29" x14ac:dyDescent="0.25">
      <c r="A610" s="4" t="str">
        <f t="shared" si="36"/>
        <v>0402.01.11.11</v>
      </c>
      <c r="B610" s="4" t="str">
        <f t="shared" si="37"/>
        <v>0402.01.11</v>
      </c>
      <c r="C610" s="9" t="s">
        <v>629</v>
      </c>
      <c r="D610" s="10" t="s">
        <v>172</v>
      </c>
      <c r="E610" s="10" t="s">
        <v>173</v>
      </c>
      <c r="F610" s="10" t="s">
        <v>7</v>
      </c>
      <c r="G610" s="10" t="s">
        <v>174</v>
      </c>
      <c r="H610" s="10" t="s">
        <v>10</v>
      </c>
      <c r="I610" s="10" t="s">
        <v>2748</v>
      </c>
      <c r="J610" s="10">
        <v>3184</v>
      </c>
      <c r="K610" s="10" t="s">
        <v>2779</v>
      </c>
      <c r="L610" s="6">
        <f t="shared" si="38"/>
        <v>11</v>
      </c>
      <c r="M610" s="11">
        <v>5586718.3899999997</v>
      </c>
      <c r="N610" s="11">
        <v>5</v>
      </c>
      <c r="O610" s="12" t="s">
        <v>2760</v>
      </c>
      <c r="P610" s="10" t="s">
        <v>2088</v>
      </c>
      <c r="Q610" s="10"/>
      <c r="R610" s="10"/>
      <c r="S610" s="10"/>
      <c r="T610" s="10" t="s">
        <v>634</v>
      </c>
      <c r="U610" s="10" t="s">
        <v>635</v>
      </c>
      <c r="V610" s="10" t="s">
        <v>2751</v>
      </c>
      <c r="W610" s="11">
        <v>1</v>
      </c>
      <c r="X610" s="10" t="s">
        <v>2780</v>
      </c>
      <c r="Y610" s="13">
        <v>286669432</v>
      </c>
      <c r="Z610" s="13">
        <v>654248087</v>
      </c>
      <c r="AA610"/>
      <c r="AB610"/>
      <c r="AC610"/>
    </row>
    <row r="611" spans="1:29" x14ac:dyDescent="0.25">
      <c r="A611" s="4" t="str">
        <f t="shared" si="36"/>
        <v>0402.01.11.12</v>
      </c>
      <c r="B611" s="4" t="str">
        <f t="shared" si="37"/>
        <v>0402.01.11</v>
      </c>
      <c r="C611" s="5" t="s">
        <v>629</v>
      </c>
      <c r="D611" s="6" t="s">
        <v>172</v>
      </c>
      <c r="E611" s="6" t="s">
        <v>173</v>
      </c>
      <c r="F611" s="6" t="s">
        <v>7</v>
      </c>
      <c r="G611" s="6" t="s">
        <v>174</v>
      </c>
      <c r="H611" s="6" t="s">
        <v>10</v>
      </c>
      <c r="I611" s="6" t="s">
        <v>2748</v>
      </c>
      <c r="J611" s="6">
        <v>3185</v>
      </c>
      <c r="K611" s="6" t="s">
        <v>2781</v>
      </c>
      <c r="L611" s="6">
        <f t="shared" si="38"/>
        <v>12</v>
      </c>
      <c r="M611" s="7">
        <v>11350313.949999999</v>
      </c>
      <c r="N611" s="7">
        <v>1</v>
      </c>
      <c r="O611" s="8" t="s">
        <v>2772</v>
      </c>
      <c r="P611" s="6" t="s">
        <v>2088</v>
      </c>
      <c r="Q611" s="6"/>
      <c r="R611" s="6"/>
      <c r="S611" s="6"/>
      <c r="T611" s="6" t="s">
        <v>634</v>
      </c>
      <c r="U611" s="6" t="s">
        <v>635</v>
      </c>
      <c r="V611" s="6" t="s">
        <v>2751</v>
      </c>
      <c r="W611" s="7">
        <v>1</v>
      </c>
      <c r="X611" s="6" t="s">
        <v>2782</v>
      </c>
      <c r="Y611" s="13">
        <v>286669432</v>
      </c>
      <c r="Z611" s="13">
        <v>654248087</v>
      </c>
      <c r="AA611"/>
      <c r="AB611"/>
      <c r="AC611"/>
    </row>
    <row r="612" spans="1:29" x14ac:dyDescent="0.25">
      <c r="A612" s="4" t="str">
        <f t="shared" si="36"/>
        <v>0402.01.11.13</v>
      </c>
      <c r="B612" s="4" t="str">
        <f t="shared" si="37"/>
        <v>0402.01.11</v>
      </c>
      <c r="C612" s="9" t="s">
        <v>629</v>
      </c>
      <c r="D612" s="10" t="s">
        <v>172</v>
      </c>
      <c r="E612" s="10" t="s">
        <v>173</v>
      </c>
      <c r="F612" s="10" t="s">
        <v>7</v>
      </c>
      <c r="G612" s="10" t="s">
        <v>174</v>
      </c>
      <c r="H612" s="10" t="s">
        <v>10</v>
      </c>
      <c r="I612" s="10" t="s">
        <v>2748</v>
      </c>
      <c r="J612" s="10">
        <v>3186</v>
      </c>
      <c r="K612" s="10" t="s">
        <v>2774</v>
      </c>
      <c r="L612" s="6">
        <f t="shared" si="38"/>
        <v>13</v>
      </c>
      <c r="M612" s="11">
        <v>5983539.5499999998</v>
      </c>
      <c r="N612" s="11">
        <v>20</v>
      </c>
      <c r="O612" s="12" t="s">
        <v>2760</v>
      </c>
      <c r="P612" s="10" t="s">
        <v>2088</v>
      </c>
      <c r="Q612" s="10"/>
      <c r="R612" s="10"/>
      <c r="S612" s="10"/>
      <c r="T612" s="10" t="s">
        <v>634</v>
      </c>
      <c r="U612" s="10" t="s">
        <v>635</v>
      </c>
      <c r="V612" s="10" t="s">
        <v>2751</v>
      </c>
      <c r="W612" s="11">
        <v>1</v>
      </c>
      <c r="X612" s="10" t="s">
        <v>2775</v>
      </c>
      <c r="Y612" s="13">
        <v>286669432</v>
      </c>
      <c r="Z612" s="13">
        <v>654248087</v>
      </c>
      <c r="AA612"/>
      <c r="AB612"/>
      <c r="AC612"/>
    </row>
    <row r="613" spans="1:29" x14ac:dyDescent="0.25">
      <c r="A613" s="4" t="str">
        <f t="shared" si="36"/>
        <v>0404.01.11.1</v>
      </c>
      <c r="B613" s="4" t="str">
        <f t="shared" si="37"/>
        <v>0404.01.11</v>
      </c>
      <c r="C613" s="9" t="s">
        <v>629</v>
      </c>
      <c r="D613" s="10" t="s">
        <v>175</v>
      </c>
      <c r="E613" s="10" t="s">
        <v>176</v>
      </c>
      <c r="F613" s="10" t="s">
        <v>7</v>
      </c>
      <c r="G613" s="10" t="s">
        <v>177</v>
      </c>
      <c r="H613" s="10" t="s">
        <v>10</v>
      </c>
      <c r="I613" s="10" t="s">
        <v>2786</v>
      </c>
      <c r="J613" s="10">
        <v>4625</v>
      </c>
      <c r="K613" s="10" t="s">
        <v>2805</v>
      </c>
      <c r="L613" s="6">
        <f t="shared" si="38"/>
        <v>1</v>
      </c>
      <c r="M613" s="11">
        <v>8000000</v>
      </c>
      <c r="N613" s="11">
        <v>85</v>
      </c>
      <c r="O613" s="12" t="s">
        <v>2806</v>
      </c>
      <c r="P613" s="10" t="s">
        <v>2798</v>
      </c>
      <c r="Q613" s="10"/>
      <c r="R613" s="10"/>
      <c r="S613" s="10"/>
      <c r="T613" s="10" t="s">
        <v>634</v>
      </c>
      <c r="U613" s="10" t="s">
        <v>635</v>
      </c>
      <c r="V613" s="10" t="s">
        <v>2791</v>
      </c>
      <c r="W613" s="11">
        <v>1</v>
      </c>
      <c r="X613" s="10" t="s">
        <v>2807</v>
      </c>
      <c r="Y613" s="13">
        <v>150000000</v>
      </c>
      <c r="Z613" s="13">
        <v>150000000</v>
      </c>
      <c r="AA613"/>
      <c r="AB613"/>
      <c r="AC613"/>
    </row>
    <row r="614" spans="1:29" x14ac:dyDescent="0.25">
      <c r="A614" s="4" t="str">
        <f t="shared" si="36"/>
        <v>0404.01.11.2</v>
      </c>
      <c r="B614" s="4" t="str">
        <f t="shared" si="37"/>
        <v>0404.01.11</v>
      </c>
      <c r="C614" s="5" t="s">
        <v>629</v>
      </c>
      <c r="D614" s="6" t="s">
        <v>175</v>
      </c>
      <c r="E614" s="6" t="s">
        <v>176</v>
      </c>
      <c r="F614" s="6" t="s">
        <v>7</v>
      </c>
      <c r="G614" s="6" t="s">
        <v>177</v>
      </c>
      <c r="H614" s="6" t="s">
        <v>10</v>
      </c>
      <c r="I614" s="6" t="s">
        <v>2786</v>
      </c>
      <c r="J614" s="6">
        <v>4626</v>
      </c>
      <c r="K614" s="6" t="s">
        <v>2797</v>
      </c>
      <c r="L614" s="6">
        <f t="shared" si="38"/>
        <v>2</v>
      </c>
      <c r="M614" s="7">
        <v>8000000</v>
      </c>
      <c r="N614" s="7">
        <v>100</v>
      </c>
      <c r="O614" s="8" t="s">
        <v>1676</v>
      </c>
      <c r="P614" s="6" t="s">
        <v>2798</v>
      </c>
      <c r="Q614" s="6"/>
      <c r="R614" s="6"/>
      <c r="S614" s="6"/>
      <c r="T614" s="6" t="s">
        <v>2789</v>
      </c>
      <c r="U614" s="6" t="s">
        <v>2790</v>
      </c>
      <c r="V614" s="6" t="s">
        <v>2791</v>
      </c>
      <c r="W614" s="7">
        <v>1</v>
      </c>
      <c r="X614" s="6" t="s">
        <v>2799</v>
      </c>
      <c r="Y614" s="13">
        <v>150000000</v>
      </c>
      <c r="Z614" s="13">
        <v>150000000</v>
      </c>
      <c r="AA614"/>
      <c r="AB614"/>
      <c r="AC614"/>
    </row>
    <row r="615" spans="1:29" x14ac:dyDescent="0.25">
      <c r="A615" s="4" t="str">
        <f t="shared" si="36"/>
        <v>0404.01.11.3</v>
      </c>
      <c r="B615" s="4" t="str">
        <f t="shared" si="37"/>
        <v>0404.01.11</v>
      </c>
      <c r="C615" s="9" t="s">
        <v>629</v>
      </c>
      <c r="D615" s="10" t="s">
        <v>175</v>
      </c>
      <c r="E615" s="10" t="s">
        <v>176</v>
      </c>
      <c r="F615" s="10" t="s">
        <v>7</v>
      </c>
      <c r="G615" s="10" t="s">
        <v>177</v>
      </c>
      <c r="H615" s="10" t="s">
        <v>10</v>
      </c>
      <c r="I615" s="10" t="s">
        <v>2786</v>
      </c>
      <c r="J615" s="10">
        <v>4627</v>
      </c>
      <c r="K615" s="10" t="s">
        <v>2800</v>
      </c>
      <c r="L615" s="6">
        <f t="shared" si="38"/>
        <v>3</v>
      </c>
      <c r="M615" s="11">
        <v>8000000</v>
      </c>
      <c r="N615" s="11">
        <v>75</v>
      </c>
      <c r="O615" s="12" t="s">
        <v>2801</v>
      </c>
      <c r="P615" s="10" t="s">
        <v>2798</v>
      </c>
      <c r="Q615" s="10"/>
      <c r="R615" s="10"/>
      <c r="S615" s="10"/>
      <c r="T615" s="10" t="s">
        <v>634</v>
      </c>
      <c r="U615" s="10" t="s">
        <v>635</v>
      </c>
      <c r="V615" s="10" t="s">
        <v>2791</v>
      </c>
      <c r="W615" s="11">
        <v>1</v>
      </c>
      <c r="X615" s="10" t="s">
        <v>2802</v>
      </c>
      <c r="Y615" s="13">
        <v>150000000</v>
      </c>
      <c r="Z615" s="13">
        <v>150000000</v>
      </c>
      <c r="AA615"/>
      <c r="AB615"/>
      <c r="AC615"/>
    </row>
    <row r="616" spans="1:29" x14ac:dyDescent="0.25">
      <c r="A616" s="4" t="str">
        <f t="shared" si="36"/>
        <v>0404.01.11.4</v>
      </c>
      <c r="B616" s="4" t="str">
        <f t="shared" si="37"/>
        <v>0404.01.11</v>
      </c>
      <c r="C616" s="9" t="s">
        <v>629</v>
      </c>
      <c r="D616" s="10" t="s">
        <v>175</v>
      </c>
      <c r="E616" s="10" t="s">
        <v>176</v>
      </c>
      <c r="F616" s="10" t="s">
        <v>7</v>
      </c>
      <c r="G616" s="10" t="s">
        <v>177</v>
      </c>
      <c r="H616" s="10" t="s">
        <v>10</v>
      </c>
      <c r="I616" s="10" t="s">
        <v>2786</v>
      </c>
      <c r="J616" s="10">
        <v>4628</v>
      </c>
      <c r="K616" s="10" t="s">
        <v>2870</v>
      </c>
      <c r="L616" s="6">
        <f t="shared" si="38"/>
        <v>4</v>
      </c>
      <c r="M616" s="11">
        <v>8000000</v>
      </c>
      <c r="N616" s="11">
        <v>100</v>
      </c>
      <c r="O616" s="12" t="s">
        <v>1676</v>
      </c>
      <c r="P616" s="10" t="s">
        <v>2798</v>
      </c>
      <c r="Q616" s="10"/>
      <c r="R616" s="10"/>
      <c r="S616" s="10"/>
      <c r="T616" s="10" t="s">
        <v>2789</v>
      </c>
      <c r="U616" s="10" t="s">
        <v>2790</v>
      </c>
      <c r="V616" s="10" t="s">
        <v>2791</v>
      </c>
      <c r="W616" s="11">
        <v>1</v>
      </c>
      <c r="X616" s="10" t="s">
        <v>2871</v>
      </c>
      <c r="Y616" s="13">
        <v>150000000</v>
      </c>
      <c r="Z616" s="13">
        <v>150000000</v>
      </c>
      <c r="AA616"/>
      <c r="AB616"/>
      <c r="AC616"/>
    </row>
    <row r="617" spans="1:29" x14ac:dyDescent="0.25">
      <c r="A617" s="4" t="str">
        <f t="shared" si="36"/>
        <v>0404.01.11.5</v>
      </c>
      <c r="B617" s="4" t="str">
        <f t="shared" si="37"/>
        <v>0404.01.11</v>
      </c>
      <c r="C617" s="5" t="s">
        <v>629</v>
      </c>
      <c r="D617" s="6" t="s">
        <v>175</v>
      </c>
      <c r="E617" s="6" t="s">
        <v>176</v>
      </c>
      <c r="F617" s="6" t="s">
        <v>7</v>
      </c>
      <c r="G617" s="6" t="s">
        <v>177</v>
      </c>
      <c r="H617" s="6" t="s">
        <v>10</v>
      </c>
      <c r="I617" s="6" t="s">
        <v>2786</v>
      </c>
      <c r="J617" s="6">
        <v>4629</v>
      </c>
      <c r="K617" s="6" t="s">
        <v>2872</v>
      </c>
      <c r="L617" s="6">
        <f t="shared" si="38"/>
        <v>5</v>
      </c>
      <c r="M617" s="7">
        <v>8000000</v>
      </c>
      <c r="N617" s="7">
        <v>300</v>
      </c>
      <c r="O617" s="8" t="s">
        <v>2873</v>
      </c>
      <c r="P617" s="6" t="s">
        <v>2798</v>
      </c>
      <c r="Q617" s="6"/>
      <c r="R617" s="6"/>
      <c r="S617" s="6"/>
      <c r="T617" s="6" t="s">
        <v>634</v>
      </c>
      <c r="U617" s="6" t="s">
        <v>635</v>
      </c>
      <c r="V617" s="6" t="s">
        <v>2791</v>
      </c>
      <c r="W617" s="7">
        <v>1</v>
      </c>
      <c r="X617" s="6" t="s">
        <v>2874</v>
      </c>
      <c r="Y617" s="13">
        <v>150000000</v>
      </c>
      <c r="Z617" s="13">
        <v>150000000</v>
      </c>
      <c r="AA617"/>
      <c r="AB617"/>
      <c r="AC617"/>
    </row>
    <row r="618" spans="1:29" x14ac:dyDescent="0.25">
      <c r="A618" s="4" t="str">
        <f t="shared" si="36"/>
        <v>0404.01.11.6</v>
      </c>
      <c r="B618" s="4" t="str">
        <f t="shared" si="37"/>
        <v>0404.01.11</v>
      </c>
      <c r="C618" s="9" t="s">
        <v>629</v>
      </c>
      <c r="D618" s="10" t="s">
        <v>175</v>
      </c>
      <c r="E618" s="10" t="s">
        <v>176</v>
      </c>
      <c r="F618" s="10" t="s">
        <v>7</v>
      </c>
      <c r="G618" s="10" t="s">
        <v>177</v>
      </c>
      <c r="H618" s="10" t="s">
        <v>10</v>
      </c>
      <c r="I618" s="10" t="s">
        <v>2786</v>
      </c>
      <c r="J618" s="10">
        <v>4630</v>
      </c>
      <c r="K618" s="10" t="s">
        <v>2832</v>
      </c>
      <c r="L618" s="6">
        <f t="shared" si="38"/>
        <v>6</v>
      </c>
      <c r="M618" s="11">
        <v>8000000</v>
      </c>
      <c r="N618" s="11">
        <v>100</v>
      </c>
      <c r="O618" s="12" t="s">
        <v>2833</v>
      </c>
      <c r="P618" s="10" t="s">
        <v>2798</v>
      </c>
      <c r="Q618" s="10"/>
      <c r="R618" s="10"/>
      <c r="S618" s="10"/>
      <c r="T618" s="10" t="s">
        <v>634</v>
      </c>
      <c r="U618" s="10" t="s">
        <v>635</v>
      </c>
      <c r="V618" s="10" t="s">
        <v>2791</v>
      </c>
      <c r="W618" s="11">
        <v>1</v>
      </c>
      <c r="X618" s="10" t="s">
        <v>2834</v>
      </c>
      <c r="Y618" s="13">
        <v>150000000</v>
      </c>
      <c r="Z618" s="13">
        <v>150000000</v>
      </c>
      <c r="AA618"/>
      <c r="AB618"/>
      <c r="AC618"/>
    </row>
    <row r="619" spans="1:29" x14ac:dyDescent="0.25">
      <c r="A619" s="4" t="str">
        <f t="shared" si="36"/>
        <v>0404.01.11.7</v>
      </c>
      <c r="B619" s="4" t="str">
        <f t="shared" si="37"/>
        <v>0404.01.11</v>
      </c>
      <c r="C619" s="5" t="s">
        <v>629</v>
      </c>
      <c r="D619" s="6" t="s">
        <v>175</v>
      </c>
      <c r="E619" s="6" t="s">
        <v>176</v>
      </c>
      <c r="F619" s="6" t="s">
        <v>7</v>
      </c>
      <c r="G619" s="6" t="s">
        <v>177</v>
      </c>
      <c r="H619" s="6" t="s">
        <v>10</v>
      </c>
      <c r="I619" s="6" t="s">
        <v>2786</v>
      </c>
      <c r="J619" s="6">
        <v>4631</v>
      </c>
      <c r="K619" s="6" t="s">
        <v>2835</v>
      </c>
      <c r="L619" s="6">
        <f t="shared" si="38"/>
        <v>7</v>
      </c>
      <c r="M619" s="7">
        <v>8000000</v>
      </c>
      <c r="N619" s="7">
        <v>100</v>
      </c>
      <c r="O619" s="8" t="s">
        <v>2836</v>
      </c>
      <c r="P619" s="6" t="s">
        <v>2837</v>
      </c>
      <c r="Q619" s="6"/>
      <c r="R619" s="6"/>
      <c r="S619" s="6"/>
      <c r="T619" s="6" t="s">
        <v>634</v>
      </c>
      <c r="U619" s="6" t="s">
        <v>635</v>
      </c>
      <c r="V619" s="6" t="s">
        <v>2791</v>
      </c>
      <c r="W619" s="7">
        <v>1</v>
      </c>
      <c r="X619" s="6" t="s">
        <v>2838</v>
      </c>
      <c r="Y619" s="13">
        <v>150000000</v>
      </c>
      <c r="Z619" s="13">
        <v>150000000</v>
      </c>
      <c r="AA619"/>
      <c r="AB619"/>
      <c r="AC619"/>
    </row>
    <row r="620" spans="1:29" x14ac:dyDescent="0.25">
      <c r="A620" s="4" t="str">
        <f t="shared" si="36"/>
        <v>0404.01.11.8</v>
      </c>
      <c r="B620" s="4" t="str">
        <f t="shared" si="37"/>
        <v>0404.01.11</v>
      </c>
      <c r="C620" s="9" t="s">
        <v>629</v>
      </c>
      <c r="D620" s="10" t="s">
        <v>175</v>
      </c>
      <c r="E620" s="10" t="s">
        <v>176</v>
      </c>
      <c r="F620" s="10" t="s">
        <v>7</v>
      </c>
      <c r="G620" s="10" t="s">
        <v>177</v>
      </c>
      <c r="H620" s="10" t="s">
        <v>10</v>
      </c>
      <c r="I620" s="10" t="s">
        <v>2786</v>
      </c>
      <c r="J620" s="10">
        <v>4635</v>
      </c>
      <c r="K620" s="10" t="s">
        <v>2875</v>
      </c>
      <c r="L620" s="6">
        <f t="shared" si="38"/>
        <v>8</v>
      </c>
      <c r="M620" s="11">
        <v>1000000</v>
      </c>
      <c r="N620" s="11">
        <v>1</v>
      </c>
      <c r="O620" s="12" t="s">
        <v>1676</v>
      </c>
      <c r="P620" s="10" t="s">
        <v>2840</v>
      </c>
      <c r="Q620" s="10"/>
      <c r="R620" s="10"/>
      <c r="S620" s="10"/>
      <c r="T620" s="10" t="s">
        <v>2789</v>
      </c>
      <c r="U620" s="10" t="s">
        <v>2790</v>
      </c>
      <c r="V620" s="10" t="s">
        <v>2791</v>
      </c>
      <c r="W620" s="11">
        <v>1</v>
      </c>
      <c r="X620" s="10" t="s">
        <v>2876</v>
      </c>
      <c r="Y620" s="13">
        <v>150000000</v>
      </c>
      <c r="Z620" s="13">
        <v>150000000</v>
      </c>
      <c r="AA620"/>
      <c r="AB620"/>
      <c r="AC620"/>
    </row>
    <row r="621" spans="1:29" x14ac:dyDescent="0.25">
      <c r="A621" s="4" t="str">
        <f t="shared" si="36"/>
        <v>0404.01.11.9</v>
      </c>
      <c r="B621" s="4" t="str">
        <f t="shared" si="37"/>
        <v>0404.01.11</v>
      </c>
      <c r="C621" s="9" t="s">
        <v>629</v>
      </c>
      <c r="D621" s="10" t="s">
        <v>175</v>
      </c>
      <c r="E621" s="10" t="s">
        <v>176</v>
      </c>
      <c r="F621" s="10" t="s">
        <v>7</v>
      </c>
      <c r="G621" s="10" t="s">
        <v>177</v>
      </c>
      <c r="H621" s="10" t="s">
        <v>10</v>
      </c>
      <c r="I621" s="10" t="s">
        <v>2786</v>
      </c>
      <c r="J621" s="10">
        <v>4636</v>
      </c>
      <c r="K621" s="10" t="s">
        <v>2839</v>
      </c>
      <c r="L621" s="6">
        <f t="shared" si="38"/>
        <v>9</v>
      </c>
      <c r="M621" s="11">
        <v>1000000</v>
      </c>
      <c r="N621" s="11">
        <v>1</v>
      </c>
      <c r="O621" s="12" t="s">
        <v>1676</v>
      </c>
      <c r="P621" s="10" t="s">
        <v>2840</v>
      </c>
      <c r="Q621" s="10"/>
      <c r="R621" s="10"/>
      <c r="S621" s="10"/>
      <c r="T621" s="10" t="s">
        <v>2789</v>
      </c>
      <c r="U621" s="10" t="s">
        <v>2790</v>
      </c>
      <c r="V621" s="10" t="s">
        <v>2791</v>
      </c>
      <c r="W621" s="11">
        <v>1</v>
      </c>
      <c r="X621" s="10" t="s">
        <v>2841</v>
      </c>
      <c r="Y621" s="13">
        <v>150000000</v>
      </c>
      <c r="Z621" s="13">
        <v>150000000</v>
      </c>
      <c r="AA621"/>
      <c r="AB621"/>
      <c r="AC621"/>
    </row>
    <row r="622" spans="1:29" x14ac:dyDescent="0.25">
      <c r="A622" s="4" t="str">
        <f t="shared" si="36"/>
        <v>0404.01.11.10</v>
      </c>
      <c r="B622" s="4" t="str">
        <f t="shared" si="37"/>
        <v>0404.01.11</v>
      </c>
      <c r="C622" s="9" t="s">
        <v>629</v>
      </c>
      <c r="D622" s="10" t="s">
        <v>175</v>
      </c>
      <c r="E622" s="10" t="s">
        <v>176</v>
      </c>
      <c r="F622" s="10" t="s">
        <v>7</v>
      </c>
      <c r="G622" s="10" t="s">
        <v>177</v>
      </c>
      <c r="H622" s="10" t="s">
        <v>10</v>
      </c>
      <c r="I622" s="10" t="s">
        <v>2786</v>
      </c>
      <c r="J622" s="10">
        <v>4637</v>
      </c>
      <c r="K622" s="10" t="s">
        <v>2793</v>
      </c>
      <c r="L622" s="6">
        <f t="shared" si="38"/>
        <v>10</v>
      </c>
      <c r="M622" s="11">
        <v>30000000</v>
      </c>
      <c r="N622" s="11">
        <v>1</v>
      </c>
      <c r="O622" s="12" t="s">
        <v>2794</v>
      </c>
      <c r="P622" s="10" t="s">
        <v>2795</v>
      </c>
      <c r="Q622" s="10"/>
      <c r="R622" s="10"/>
      <c r="S622" s="10"/>
      <c r="T622" s="10" t="s">
        <v>634</v>
      </c>
      <c r="U622" s="10" t="s">
        <v>635</v>
      </c>
      <c r="V622" s="10" t="s">
        <v>2791</v>
      </c>
      <c r="W622" s="11">
        <v>1</v>
      </c>
      <c r="X622" s="10" t="s">
        <v>2796</v>
      </c>
      <c r="Y622" s="13">
        <v>150000000</v>
      </c>
      <c r="Z622" s="13">
        <v>150000000</v>
      </c>
      <c r="AA622"/>
      <c r="AB622"/>
      <c r="AC622"/>
    </row>
    <row r="623" spans="1:29" x14ac:dyDescent="0.25">
      <c r="A623" s="4" t="str">
        <f t="shared" si="36"/>
        <v>0404.01.11.11</v>
      </c>
      <c r="B623" s="4" t="str">
        <f t="shared" si="37"/>
        <v>0404.01.11</v>
      </c>
      <c r="C623" s="9" t="s">
        <v>629</v>
      </c>
      <c r="D623" s="10" t="s">
        <v>175</v>
      </c>
      <c r="E623" s="10" t="s">
        <v>176</v>
      </c>
      <c r="F623" s="10" t="s">
        <v>7</v>
      </c>
      <c r="G623" s="10" t="s">
        <v>177</v>
      </c>
      <c r="H623" s="10" t="s">
        <v>10</v>
      </c>
      <c r="I623" s="10" t="s">
        <v>2786</v>
      </c>
      <c r="J623" s="10">
        <v>4639</v>
      </c>
      <c r="K623" s="10" t="s">
        <v>2816</v>
      </c>
      <c r="L623" s="6">
        <f t="shared" si="38"/>
        <v>11</v>
      </c>
      <c r="M623" s="11">
        <v>300000</v>
      </c>
      <c r="N623" s="11">
        <v>1000000</v>
      </c>
      <c r="O623" s="12" t="s">
        <v>2817</v>
      </c>
      <c r="P623" s="10" t="s">
        <v>2795</v>
      </c>
      <c r="Q623" s="10"/>
      <c r="R623" s="10"/>
      <c r="S623" s="10"/>
      <c r="T623" s="10" t="s">
        <v>634</v>
      </c>
      <c r="U623" s="10" t="s">
        <v>635</v>
      </c>
      <c r="V623" s="10" t="s">
        <v>2791</v>
      </c>
      <c r="W623" s="11">
        <v>1</v>
      </c>
      <c r="X623" s="10" t="s">
        <v>2818</v>
      </c>
      <c r="Y623" s="13">
        <v>150000000</v>
      </c>
      <c r="Z623" s="13">
        <v>150000000</v>
      </c>
      <c r="AA623"/>
      <c r="AB623"/>
      <c r="AC623"/>
    </row>
    <row r="624" spans="1:29" x14ac:dyDescent="0.25">
      <c r="A624" s="4" t="str">
        <f t="shared" si="36"/>
        <v>0404.01.11.12</v>
      </c>
      <c r="B624" s="4" t="str">
        <f t="shared" si="37"/>
        <v>0404.01.11</v>
      </c>
      <c r="C624" s="5" t="s">
        <v>629</v>
      </c>
      <c r="D624" s="6" t="s">
        <v>175</v>
      </c>
      <c r="E624" s="6" t="s">
        <v>176</v>
      </c>
      <c r="F624" s="6" t="s">
        <v>7</v>
      </c>
      <c r="G624" s="6" t="s">
        <v>177</v>
      </c>
      <c r="H624" s="6" t="s">
        <v>10</v>
      </c>
      <c r="I624" s="6" t="s">
        <v>2786</v>
      </c>
      <c r="J624" s="6">
        <v>4641</v>
      </c>
      <c r="K624" s="6" t="s">
        <v>2819</v>
      </c>
      <c r="L624" s="6">
        <f t="shared" si="38"/>
        <v>12</v>
      </c>
      <c r="M624" s="7">
        <v>2500000</v>
      </c>
      <c r="N624" s="7">
        <v>2000000</v>
      </c>
      <c r="O624" s="8" t="s">
        <v>2820</v>
      </c>
      <c r="P624" s="6" t="s">
        <v>2795</v>
      </c>
      <c r="Q624" s="6"/>
      <c r="R624" s="6"/>
      <c r="S624" s="6"/>
      <c r="T624" s="6" t="s">
        <v>634</v>
      </c>
      <c r="U624" s="6" t="s">
        <v>635</v>
      </c>
      <c r="V624" s="6" t="s">
        <v>2791</v>
      </c>
      <c r="W624" s="7">
        <v>1</v>
      </c>
      <c r="X624" s="6" t="s">
        <v>2821</v>
      </c>
      <c r="Y624" s="13">
        <v>150000000</v>
      </c>
      <c r="Z624" s="13">
        <v>150000000</v>
      </c>
      <c r="AA624"/>
      <c r="AB624"/>
      <c r="AC624"/>
    </row>
    <row r="625" spans="1:29" x14ac:dyDescent="0.25">
      <c r="A625" s="4" t="str">
        <f t="shared" si="36"/>
        <v>0404.01.11.13</v>
      </c>
      <c r="B625" s="4" t="str">
        <f t="shared" si="37"/>
        <v>0404.01.11</v>
      </c>
      <c r="C625" s="5" t="s">
        <v>629</v>
      </c>
      <c r="D625" s="6" t="s">
        <v>175</v>
      </c>
      <c r="E625" s="6" t="s">
        <v>176</v>
      </c>
      <c r="F625" s="6" t="s">
        <v>7</v>
      </c>
      <c r="G625" s="6" t="s">
        <v>177</v>
      </c>
      <c r="H625" s="6" t="s">
        <v>10</v>
      </c>
      <c r="I625" s="6" t="s">
        <v>2786</v>
      </c>
      <c r="J625" s="6">
        <v>4643</v>
      </c>
      <c r="K625" s="6" t="s">
        <v>2877</v>
      </c>
      <c r="L625" s="6">
        <f t="shared" si="38"/>
        <v>13</v>
      </c>
      <c r="M625" s="7">
        <v>2500000</v>
      </c>
      <c r="N625" s="7">
        <v>2000000</v>
      </c>
      <c r="O625" s="8" t="s">
        <v>2878</v>
      </c>
      <c r="P625" s="6" t="s">
        <v>2795</v>
      </c>
      <c r="Q625" s="6"/>
      <c r="R625" s="6"/>
      <c r="S625" s="6"/>
      <c r="T625" s="6" t="s">
        <v>634</v>
      </c>
      <c r="U625" s="6" t="s">
        <v>635</v>
      </c>
      <c r="V625" s="6" t="s">
        <v>2791</v>
      </c>
      <c r="W625" s="7">
        <v>1</v>
      </c>
      <c r="X625" s="6" t="s">
        <v>2879</v>
      </c>
      <c r="Y625" s="13">
        <v>150000000</v>
      </c>
      <c r="Z625" s="13">
        <v>150000000</v>
      </c>
      <c r="AA625"/>
      <c r="AB625"/>
      <c r="AC625"/>
    </row>
    <row r="626" spans="1:29" x14ac:dyDescent="0.25">
      <c r="A626" s="4" t="str">
        <f t="shared" si="36"/>
        <v>0404.01.11.14</v>
      </c>
      <c r="B626" s="4" t="str">
        <f t="shared" si="37"/>
        <v>0404.01.11</v>
      </c>
      <c r="C626" s="9" t="s">
        <v>629</v>
      </c>
      <c r="D626" s="10" t="s">
        <v>175</v>
      </c>
      <c r="E626" s="10" t="s">
        <v>176</v>
      </c>
      <c r="F626" s="10" t="s">
        <v>7</v>
      </c>
      <c r="G626" s="10" t="s">
        <v>177</v>
      </c>
      <c r="H626" s="10" t="s">
        <v>10</v>
      </c>
      <c r="I626" s="10" t="s">
        <v>2786</v>
      </c>
      <c r="J626" s="10">
        <v>4644</v>
      </c>
      <c r="K626" s="10" t="s">
        <v>2850</v>
      </c>
      <c r="L626" s="6">
        <f t="shared" si="38"/>
        <v>14</v>
      </c>
      <c r="M626" s="11">
        <v>930000</v>
      </c>
      <c r="N626" s="11">
        <v>2</v>
      </c>
      <c r="O626" s="12" t="s">
        <v>1676</v>
      </c>
      <c r="P626" s="10" t="s">
        <v>2795</v>
      </c>
      <c r="Q626" s="10"/>
      <c r="R626" s="10"/>
      <c r="S626" s="10"/>
      <c r="T626" s="10" t="s">
        <v>2789</v>
      </c>
      <c r="U626" s="10" t="s">
        <v>2790</v>
      </c>
      <c r="V626" s="10" t="s">
        <v>2791</v>
      </c>
      <c r="W626" s="11">
        <v>1</v>
      </c>
      <c r="X626" s="10" t="s">
        <v>2851</v>
      </c>
      <c r="Y626" s="13">
        <v>150000000</v>
      </c>
      <c r="Z626" s="13">
        <v>150000000</v>
      </c>
      <c r="AA626"/>
      <c r="AB626"/>
      <c r="AC626"/>
    </row>
    <row r="627" spans="1:29" x14ac:dyDescent="0.25">
      <c r="A627" s="4" t="str">
        <f t="shared" si="36"/>
        <v>0404.01.11.15</v>
      </c>
      <c r="B627" s="4" t="str">
        <f t="shared" si="37"/>
        <v>0404.01.11</v>
      </c>
      <c r="C627" s="9" t="s">
        <v>629</v>
      </c>
      <c r="D627" s="10" t="s">
        <v>175</v>
      </c>
      <c r="E627" s="10" t="s">
        <v>176</v>
      </c>
      <c r="F627" s="10" t="s">
        <v>7</v>
      </c>
      <c r="G627" s="10" t="s">
        <v>177</v>
      </c>
      <c r="H627" s="10" t="s">
        <v>10</v>
      </c>
      <c r="I627" s="10" t="s">
        <v>2786</v>
      </c>
      <c r="J627" s="10">
        <v>4645</v>
      </c>
      <c r="K627" s="10" t="s">
        <v>2845</v>
      </c>
      <c r="L627" s="6">
        <f t="shared" si="38"/>
        <v>15</v>
      </c>
      <c r="M627" s="11">
        <v>3200000</v>
      </c>
      <c r="N627" s="11">
        <v>80</v>
      </c>
      <c r="O627" s="12" t="s">
        <v>2846</v>
      </c>
      <c r="P627" s="10" t="s">
        <v>2795</v>
      </c>
      <c r="Q627" s="10"/>
      <c r="R627" s="10"/>
      <c r="S627" s="10"/>
      <c r="T627" s="10" t="s">
        <v>634</v>
      </c>
      <c r="U627" s="10" t="s">
        <v>635</v>
      </c>
      <c r="V627" s="10" t="s">
        <v>2791</v>
      </c>
      <c r="W627" s="11">
        <v>1</v>
      </c>
      <c r="X627" s="10" t="s">
        <v>2847</v>
      </c>
      <c r="Y627" s="13">
        <v>150000000</v>
      </c>
      <c r="Z627" s="13">
        <v>150000000</v>
      </c>
      <c r="AA627"/>
      <c r="AB627"/>
      <c r="AC627"/>
    </row>
    <row r="628" spans="1:29" x14ac:dyDescent="0.25">
      <c r="A628" s="4" t="str">
        <f t="shared" si="36"/>
        <v>0404.01.11.16</v>
      </c>
      <c r="B628" s="4" t="str">
        <f t="shared" si="37"/>
        <v>0404.01.11</v>
      </c>
      <c r="C628" s="5" t="s">
        <v>629</v>
      </c>
      <c r="D628" s="6" t="s">
        <v>175</v>
      </c>
      <c r="E628" s="6" t="s">
        <v>176</v>
      </c>
      <c r="F628" s="6" t="s">
        <v>7</v>
      </c>
      <c r="G628" s="6" t="s">
        <v>177</v>
      </c>
      <c r="H628" s="6" t="s">
        <v>10</v>
      </c>
      <c r="I628" s="6" t="s">
        <v>2786</v>
      </c>
      <c r="J628" s="6">
        <v>4646</v>
      </c>
      <c r="K628" s="6" t="s">
        <v>2848</v>
      </c>
      <c r="L628" s="6">
        <f t="shared" si="38"/>
        <v>16</v>
      </c>
      <c r="M628" s="7">
        <v>150000</v>
      </c>
      <c r="N628" s="7">
        <v>6</v>
      </c>
      <c r="O628" s="8" t="s">
        <v>1676</v>
      </c>
      <c r="P628" s="6" t="s">
        <v>2795</v>
      </c>
      <c r="Q628" s="6"/>
      <c r="R628" s="6"/>
      <c r="S628" s="6"/>
      <c r="T628" s="6" t="s">
        <v>2789</v>
      </c>
      <c r="U628" s="6" t="s">
        <v>2790</v>
      </c>
      <c r="V628" s="6" t="s">
        <v>2791</v>
      </c>
      <c r="W628" s="7">
        <v>1</v>
      </c>
      <c r="X628" s="6" t="s">
        <v>2849</v>
      </c>
      <c r="Y628" s="13">
        <v>150000000</v>
      </c>
      <c r="Z628" s="13">
        <v>150000000</v>
      </c>
      <c r="AA628"/>
      <c r="AB628"/>
      <c r="AC628"/>
    </row>
    <row r="629" spans="1:29" x14ac:dyDescent="0.25">
      <c r="A629" s="4" t="str">
        <f t="shared" si="36"/>
        <v>0404.01.11.17</v>
      </c>
      <c r="B629" s="4" t="str">
        <f t="shared" si="37"/>
        <v>0404.01.11</v>
      </c>
      <c r="C629" s="5" t="s">
        <v>629</v>
      </c>
      <c r="D629" s="6" t="s">
        <v>175</v>
      </c>
      <c r="E629" s="6" t="s">
        <v>176</v>
      </c>
      <c r="F629" s="6" t="s">
        <v>7</v>
      </c>
      <c r="G629" s="6" t="s">
        <v>177</v>
      </c>
      <c r="H629" s="6" t="s">
        <v>10</v>
      </c>
      <c r="I629" s="6" t="s">
        <v>2786</v>
      </c>
      <c r="J629" s="6">
        <v>4649</v>
      </c>
      <c r="K629" s="6" t="s">
        <v>2852</v>
      </c>
      <c r="L629" s="6">
        <f t="shared" si="38"/>
        <v>17</v>
      </c>
      <c r="M629" s="7">
        <v>600000</v>
      </c>
      <c r="N629" s="7">
        <v>12</v>
      </c>
      <c r="O629" s="8" t="s">
        <v>2853</v>
      </c>
      <c r="P629" s="6" t="s">
        <v>2795</v>
      </c>
      <c r="Q629" s="6"/>
      <c r="R629" s="6"/>
      <c r="S629" s="6"/>
      <c r="T629" s="6" t="s">
        <v>634</v>
      </c>
      <c r="U629" s="6" t="s">
        <v>635</v>
      </c>
      <c r="V629" s="6" t="s">
        <v>2791</v>
      </c>
      <c r="W629" s="7">
        <v>1</v>
      </c>
      <c r="X629" s="6" t="s">
        <v>2854</v>
      </c>
      <c r="Y629" s="13">
        <v>150000000</v>
      </c>
      <c r="Z629" s="13">
        <v>150000000</v>
      </c>
      <c r="AA629"/>
      <c r="AB629"/>
      <c r="AC629"/>
    </row>
    <row r="630" spans="1:29" x14ac:dyDescent="0.25">
      <c r="A630" s="4" t="str">
        <f t="shared" si="36"/>
        <v>0404.01.11.18</v>
      </c>
      <c r="B630" s="4" t="str">
        <f t="shared" si="37"/>
        <v>0404.01.11</v>
      </c>
      <c r="C630" s="9" t="s">
        <v>629</v>
      </c>
      <c r="D630" s="10" t="s">
        <v>175</v>
      </c>
      <c r="E630" s="10" t="s">
        <v>176</v>
      </c>
      <c r="F630" s="10" t="s">
        <v>7</v>
      </c>
      <c r="G630" s="10" t="s">
        <v>177</v>
      </c>
      <c r="H630" s="10" t="s">
        <v>10</v>
      </c>
      <c r="I630" s="10" t="s">
        <v>2786</v>
      </c>
      <c r="J630" s="10">
        <v>4651</v>
      </c>
      <c r="K630" s="10" t="s">
        <v>2855</v>
      </c>
      <c r="L630" s="6">
        <f t="shared" si="38"/>
        <v>18</v>
      </c>
      <c r="M630" s="11">
        <v>30000</v>
      </c>
      <c r="N630" s="11">
        <v>1</v>
      </c>
      <c r="O630" s="12" t="s">
        <v>2856</v>
      </c>
      <c r="P630" s="10" t="s">
        <v>2795</v>
      </c>
      <c r="Q630" s="10"/>
      <c r="R630" s="10"/>
      <c r="S630" s="10"/>
      <c r="T630" s="10" t="s">
        <v>634</v>
      </c>
      <c r="U630" s="10" t="s">
        <v>635</v>
      </c>
      <c r="V630" s="10" t="s">
        <v>2791</v>
      </c>
      <c r="W630" s="11">
        <v>1</v>
      </c>
      <c r="X630" s="10" t="s">
        <v>2857</v>
      </c>
      <c r="Y630" s="13">
        <v>150000000</v>
      </c>
      <c r="Z630" s="13">
        <v>150000000</v>
      </c>
      <c r="AA630"/>
      <c r="AB630"/>
      <c r="AC630"/>
    </row>
    <row r="631" spans="1:29" x14ac:dyDescent="0.25">
      <c r="A631" s="4" t="str">
        <f t="shared" si="36"/>
        <v>0404.01.11.19</v>
      </c>
      <c r="B631" s="4" t="str">
        <f t="shared" si="37"/>
        <v>0404.01.11</v>
      </c>
      <c r="C631" s="5" t="s">
        <v>629</v>
      </c>
      <c r="D631" s="6" t="s">
        <v>175</v>
      </c>
      <c r="E631" s="6" t="s">
        <v>176</v>
      </c>
      <c r="F631" s="6" t="s">
        <v>7</v>
      </c>
      <c r="G631" s="6" t="s">
        <v>177</v>
      </c>
      <c r="H631" s="6" t="s">
        <v>10</v>
      </c>
      <c r="I631" s="6" t="s">
        <v>2786</v>
      </c>
      <c r="J631" s="6">
        <v>4652</v>
      </c>
      <c r="K631" s="6" t="s">
        <v>2808</v>
      </c>
      <c r="L631" s="6">
        <f t="shared" si="38"/>
        <v>19</v>
      </c>
      <c r="M631" s="7">
        <v>700000</v>
      </c>
      <c r="N631" s="7">
        <v>2</v>
      </c>
      <c r="O631" s="8" t="s">
        <v>2809</v>
      </c>
      <c r="P631" s="6" t="s">
        <v>2795</v>
      </c>
      <c r="Q631" s="6"/>
      <c r="R631" s="6"/>
      <c r="S631" s="6"/>
      <c r="T631" s="6" t="s">
        <v>634</v>
      </c>
      <c r="U631" s="6" t="s">
        <v>635</v>
      </c>
      <c r="V631" s="6" t="s">
        <v>2791</v>
      </c>
      <c r="W631" s="7">
        <v>1</v>
      </c>
      <c r="X631" s="6" t="s">
        <v>2810</v>
      </c>
      <c r="Y631" s="13">
        <v>150000000</v>
      </c>
      <c r="Z631" s="13">
        <v>150000000</v>
      </c>
      <c r="AA631"/>
      <c r="AB631"/>
      <c r="AC631"/>
    </row>
    <row r="632" spans="1:29" x14ac:dyDescent="0.25">
      <c r="A632" s="4" t="str">
        <f t="shared" si="36"/>
        <v>0404.01.11.20</v>
      </c>
      <c r="B632" s="4" t="str">
        <f t="shared" si="37"/>
        <v>0404.01.11</v>
      </c>
      <c r="C632" s="9" t="s">
        <v>629</v>
      </c>
      <c r="D632" s="10" t="s">
        <v>175</v>
      </c>
      <c r="E632" s="10" t="s">
        <v>176</v>
      </c>
      <c r="F632" s="10" t="s">
        <v>7</v>
      </c>
      <c r="G632" s="10" t="s">
        <v>177</v>
      </c>
      <c r="H632" s="10" t="s">
        <v>10</v>
      </c>
      <c r="I632" s="10" t="s">
        <v>2786</v>
      </c>
      <c r="J632" s="10">
        <v>4653</v>
      </c>
      <c r="K632" s="10" t="s">
        <v>2860</v>
      </c>
      <c r="L632" s="6">
        <f t="shared" si="38"/>
        <v>20</v>
      </c>
      <c r="M632" s="11">
        <v>500000</v>
      </c>
      <c r="N632" s="11">
        <v>50</v>
      </c>
      <c r="O632" s="12" t="s">
        <v>2861</v>
      </c>
      <c r="P632" s="10" t="s">
        <v>2795</v>
      </c>
      <c r="Q632" s="10"/>
      <c r="R632" s="10"/>
      <c r="S632" s="10"/>
      <c r="T632" s="10" t="s">
        <v>634</v>
      </c>
      <c r="U632" s="10" t="s">
        <v>635</v>
      </c>
      <c r="V632" s="10" t="s">
        <v>2791</v>
      </c>
      <c r="W632" s="11">
        <v>1</v>
      </c>
      <c r="X632" s="10" t="s">
        <v>2862</v>
      </c>
      <c r="Y632" s="13">
        <v>150000000</v>
      </c>
      <c r="Z632" s="13">
        <v>150000000</v>
      </c>
      <c r="AA632"/>
      <c r="AB632"/>
      <c r="AC632"/>
    </row>
    <row r="633" spans="1:29" x14ac:dyDescent="0.25">
      <c r="A633" s="4" t="str">
        <f t="shared" si="36"/>
        <v>0404.01.11.21</v>
      </c>
      <c r="B633" s="4" t="str">
        <f t="shared" si="37"/>
        <v>0404.01.11</v>
      </c>
      <c r="C633" s="5" t="s">
        <v>629</v>
      </c>
      <c r="D633" s="6" t="s">
        <v>175</v>
      </c>
      <c r="E633" s="6" t="s">
        <v>176</v>
      </c>
      <c r="F633" s="6" t="s">
        <v>7</v>
      </c>
      <c r="G633" s="6" t="s">
        <v>177</v>
      </c>
      <c r="H633" s="6" t="s">
        <v>10</v>
      </c>
      <c r="I633" s="6" t="s">
        <v>2786</v>
      </c>
      <c r="J633" s="6">
        <v>4654</v>
      </c>
      <c r="K633" s="6" t="s">
        <v>2858</v>
      </c>
      <c r="L633" s="6">
        <f t="shared" si="38"/>
        <v>21</v>
      </c>
      <c r="M633" s="7">
        <v>500000</v>
      </c>
      <c r="N633" s="7">
        <v>100</v>
      </c>
      <c r="O633" s="8" t="s">
        <v>1676</v>
      </c>
      <c r="P633" s="6" t="s">
        <v>2795</v>
      </c>
      <c r="Q633" s="6"/>
      <c r="R633" s="6"/>
      <c r="S633" s="6"/>
      <c r="T633" s="6" t="s">
        <v>2789</v>
      </c>
      <c r="U633" s="6" t="s">
        <v>2790</v>
      </c>
      <c r="V633" s="6" t="s">
        <v>2791</v>
      </c>
      <c r="W633" s="7">
        <v>1</v>
      </c>
      <c r="X633" s="6" t="s">
        <v>2859</v>
      </c>
      <c r="Y633" s="13">
        <v>150000000</v>
      </c>
      <c r="Z633" s="13">
        <v>150000000</v>
      </c>
      <c r="AA633"/>
      <c r="AB633"/>
      <c r="AC633"/>
    </row>
    <row r="634" spans="1:29" x14ac:dyDescent="0.25">
      <c r="A634" s="4" t="str">
        <f t="shared" si="36"/>
        <v>0404.01.11.22</v>
      </c>
      <c r="B634" s="4" t="str">
        <f t="shared" si="37"/>
        <v>0404.01.11</v>
      </c>
      <c r="C634" s="9" t="s">
        <v>629</v>
      </c>
      <c r="D634" s="10" t="s">
        <v>175</v>
      </c>
      <c r="E634" s="10" t="s">
        <v>176</v>
      </c>
      <c r="F634" s="10" t="s">
        <v>7</v>
      </c>
      <c r="G634" s="10" t="s">
        <v>177</v>
      </c>
      <c r="H634" s="10" t="s">
        <v>10</v>
      </c>
      <c r="I634" s="10" t="s">
        <v>2786</v>
      </c>
      <c r="J634" s="10">
        <v>4660</v>
      </c>
      <c r="K634" s="10" t="s">
        <v>2880</v>
      </c>
      <c r="L634" s="6">
        <f t="shared" si="38"/>
        <v>22</v>
      </c>
      <c r="M634" s="11">
        <v>175000</v>
      </c>
      <c r="N634" s="11">
        <v>100</v>
      </c>
      <c r="O634" s="12" t="s">
        <v>1676</v>
      </c>
      <c r="P634" s="10" t="s">
        <v>2881</v>
      </c>
      <c r="Q634" s="10"/>
      <c r="R634" s="10"/>
      <c r="S634" s="10"/>
      <c r="T634" s="10" t="s">
        <v>2789</v>
      </c>
      <c r="U634" s="10" t="s">
        <v>2790</v>
      </c>
      <c r="V634" s="10" t="s">
        <v>2791</v>
      </c>
      <c r="W634" s="11">
        <v>1</v>
      </c>
      <c r="X634" s="10" t="s">
        <v>2882</v>
      </c>
      <c r="Y634" s="13">
        <v>150000000</v>
      </c>
      <c r="Z634" s="13">
        <v>150000000</v>
      </c>
      <c r="AA634"/>
      <c r="AB634"/>
      <c r="AC634"/>
    </row>
    <row r="635" spans="1:29" x14ac:dyDescent="0.25">
      <c r="A635" s="4" t="str">
        <f t="shared" si="36"/>
        <v>0404.01.11.23</v>
      </c>
      <c r="B635" s="4" t="str">
        <f t="shared" si="37"/>
        <v>0404.01.11</v>
      </c>
      <c r="C635" s="5" t="s">
        <v>629</v>
      </c>
      <c r="D635" s="6" t="s">
        <v>175</v>
      </c>
      <c r="E635" s="6" t="s">
        <v>176</v>
      </c>
      <c r="F635" s="6" t="s">
        <v>7</v>
      </c>
      <c r="G635" s="6" t="s">
        <v>177</v>
      </c>
      <c r="H635" s="6" t="s">
        <v>10</v>
      </c>
      <c r="I635" s="6" t="s">
        <v>2786</v>
      </c>
      <c r="J635" s="6">
        <v>4661</v>
      </c>
      <c r="K635" s="6" t="s">
        <v>2883</v>
      </c>
      <c r="L635" s="6">
        <f t="shared" si="38"/>
        <v>23</v>
      </c>
      <c r="M635" s="7">
        <v>5081000</v>
      </c>
      <c r="N635" s="7">
        <v>1</v>
      </c>
      <c r="O635" s="8" t="s">
        <v>1676</v>
      </c>
      <c r="P635" s="6" t="s">
        <v>2881</v>
      </c>
      <c r="Q635" s="6"/>
      <c r="R635" s="6"/>
      <c r="S635" s="6"/>
      <c r="T635" s="6" t="s">
        <v>2789</v>
      </c>
      <c r="U635" s="6" t="s">
        <v>2790</v>
      </c>
      <c r="V635" s="6" t="s">
        <v>2791</v>
      </c>
      <c r="W635" s="7">
        <v>1</v>
      </c>
      <c r="X635" s="6" t="s">
        <v>2884</v>
      </c>
      <c r="Y635" s="13">
        <v>150000000</v>
      </c>
      <c r="Z635" s="13">
        <v>150000000</v>
      </c>
      <c r="AA635"/>
      <c r="AB635"/>
      <c r="AC635"/>
    </row>
    <row r="636" spans="1:29" x14ac:dyDescent="0.25">
      <c r="A636" s="4" t="str">
        <f t="shared" si="36"/>
        <v>0404.01.11.24</v>
      </c>
      <c r="B636" s="4" t="str">
        <f t="shared" si="37"/>
        <v>0404.01.11</v>
      </c>
      <c r="C636" s="5" t="s">
        <v>629</v>
      </c>
      <c r="D636" s="6" t="s">
        <v>175</v>
      </c>
      <c r="E636" s="6" t="s">
        <v>176</v>
      </c>
      <c r="F636" s="6" t="s">
        <v>7</v>
      </c>
      <c r="G636" s="6" t="s">
        <v>177</v>
      </c>
      <c r="H636" s="6" t="s">
        <v>10</v>
      </c>
      <c r="I636" s="6" t="s">
        <v>2786</v>
      </c>
      <c r="J636" s="6">
        <v>4664</v>
      </c>
      <c r="K636" s="6" t="s">
        <v>2863</v>
      </c>
      <c r="L636" s="6">
        <f t="shared" si="38"/>
        <v>24</v>
      </c>
      <c r="M636" s="7">
        <v>84000</v>
      </c>
      <c r="N636" s="7">
        <v>1</v>
      </c>
      <c r="O636" s="8" t="s">
        <v>1676</v>
      </c>
      <c r="P636" s="6" t="s">
        <v>2788</v>
      </c>
      <c r="Q636" s="6"/>
      <c r="R636" s="6"/>
      <c r="S636" s="6"/>
      <c r="T636" s="6" t="s">
        <v>2789</v>
      </c>
      <c r="U636" s="6" t="s">
        <v>2790</v>
      </c>
      <c r="V636" s="6" t="s">
        <v>2791</v>
      </c>
      <c r="W636" s="7">
        <v>1</v>
      </c>
      <c r="X636" s="6" t="s">
        <v>2864</v>
      </c>
      <c r="Y636" s="13">
        <v>150000000</v>
      </c>
      <c r="Z636" s="13">
        <v>150000000</v>
      </c>
      <c r="AA636"/>
      <c r="AB636"/>
      <c r="AC636"/>
    </row>
    <row r="637" spans="1:29" x14ac:dyDescent="0.25">
      <c r="A637" s="4" t="str">
        <f t="shared" si="36"/>
        <v>0404.01.11.25</v>
      </c>
      <c r="B637" s="4" t="str">
        <f t="shared" si="37"/>
        <v>0404.01.11</v>
      </c>
      <c r="C637" s="9" t="s">
        <v>629</v>
      </c>
      <c r="D637" s="10" t="s">
        <v>175</v>
      </c>
      <c r="E637" s="10" t="s">
        <v>176</v>
      </c>
      <c r="F637" s="10" t="s">
        <v>7</v>
      </c>
      <c r="G637" s="10" t="s">
        <v>177</v>
      </c>
      <c r="H637" s="10" t="s">
        <v>10</v>
      </c>
      <c r="I637" s="10" t="s">
        <v>2786</v>
      </c>
      <c r="J637" s="10">
        <v>4667</v>
      </c>
      <c r="K637" s="10" t="s">
        <v>2865</v>
      </c>
      <c r="L637" s="6">
        <f t="shared" si="38"/>
        <v>25</v>
      </c>
      <c r="M637" s="11">
        <v>100000</v>
      </c>
      <c r="N637" s="11">
        <v>100</v>
      </c>
      <c r="O637" s="12" t="s">
        <v>1676</v>
      </c>
      <c r="P637" s="10" t="s">
        <v>2788</v>
      </c>
      <c r="Q637" s="10"/>
      <c r="R637" s="10"/>
      <c r="S637" s="10"/>
      <c r="T637" s="10" t="s">
        <v>2789</v>
      </c>
      <c r="U637" s="10" t="s">
        <v>2790</v>
      </c>
      <c r="V637" s="10" t="s">
        <v>2791</v>
      </c>
      <c r="W637" s="11">
        <v>1</v>
      </c>
      <c r="X637" s="10" t="s">
        <v>2866</v>
      </c>
      <c r="Y637" s="13">
        <v>150000000</v>
      </c>
      <c r="Z637" s="13">
        <v>150000000</v>
      </c>
      <c r="AA637"/>
      <c r="AB637"/>
      <c r="AC637"/>
    </row>
    <row r="638" spans="1:29" x14ac:dyDescent="0.25">
      <c r="A638" s="4" t="str">
        <f t="shared" si="36"/>
        <v>0404.01.11.26</v>
      </c>
      <c r="B638" s="4" t="str">
        <f t="shared" si="37"/>
        <v>0404.01.11</v>
      </c>
      <c r="C638" s="5" t="s">
        <v>629</v>
      </c>
      <c r="D638" s="6" t="s">
        <v>175</v>
      </c>
      <c r="E638" s="6" t="s">
        <v>176</v>
      </c>
      <c r="F638" s="6" t="s">
        <v>7</v>
      </c>
      <c r="G638" s="6" t="s">
        <v>177</v>
      </c>
      <c r="H638" s="6" t="s">
        <v>10</v>
      </c>
      <c r="I638" s="6" t="s">
        <v>2786</v>
      </c>
      <c r="J638" s="6">
        <v>4670</v>
      </c>
      <c r="K638" s="6" t="s">
        <v>2787</v>
      </c>
      <c r="L638" s="6">
        <f t="shared" si="38"/>
        <v>26</v>
      </c>
      <c r="M638" s="7">
        <v>1000000</v>
      </c>
      <c r="N638" s="7">
        <v>102</v>
      </c>
      <c r="O638" s="8" t="s">
        <v>1676</v>
      </c>
      <c r="P638" s="6" t="s">
        <v>2788</v>
      </c>
      <c r="Q638" s="6"/>
      <c r="R638" s="6"/>
      <c r="S638" s="6"/>
      <c r="T638" s="6" t="s">
        <v>2789</v>
      </c>
      <c r="U638" s="6" t="s">
        <v>2790</v>
      </c>
      <c r="V638" s="6" t="s">
        <v>2791</v>
      </c>
      <c r="W638" s="7">
        <v>1</v>
      </c>
      <c r="X638" s="6" t="s">
        <v>2792</v>
      </c>
      <c r="Y638" s="13">
        <v>150000000</v>
      </c>
      <c r="Z638" s="13">
        <v>150000000</v>
      </c>
      <c r="AA638"/>
      <c r="AB638"/>
      <c r="AC638"/>
    </row>
    <row r="639" spans="1:29" x14ac:dyDescent="0.25">
      <c r="A639" s="4" t="str">
        <f t="shared" si="36"/>
        <v>0404.01.11.27</v>
      </c>
      <c r="B639" s="4" t="str">
        <f t="shared" si="37"/>
        <v>0404.01.11</v>
      </c>
      <c r="C639" s="5" t="s">
        <v>629</v>
      </c>
      <c r="D639" s="6" t="s">
        <v>175</v>
      </c>
      <c r="E639" s="6" t="s">
        <v>176</v>
      </c>
      <c r="F639" s="6" t="s">
        <v>7</v>
      </c>
      <c r="G639" s="6" t="s">
        <v>177</v>
      </c>
      <c r="H639" s="6" t="s">
        <v>10</v>
      </c>
      <c r="I639" s="6" t="s">
        <v>2786</v>
      </c>
      <c r="J639" s="6">
        <v>4671</v>
      </c>
      <c r="K639" s="6" t="s">
        <v>2803</v>
      </c>
      <c r="L639" s="6">
        <f t="shared" si="38"/>
        <v>27</v>
      </c>
      <c r="M639" s="7">
        <v>300000</v>
      </c>
      <c r="N639" s="7">
        <v>6</v>
      </c>
      <c r="O639" s="8" t="s">
        <v>1676</v>
      </c>
      <c r="P639" s="6" t="s">
        <v>2788</v>
      </c>
      <c r="Q639" s="6"/>
      <c r="R639" s="6"/>
      <c r="S639" s="6"/>
      <c r="T639" s="6" t="s">
        <v>2789</v>
      </c>
      <c r="U639" s="6" t="s">
        <v>2790</v>
      </c>
      <c r="V639" s="6" t="s">
        <v>2791</v>
      </c>
      <c r="W639" s="7">
        <v>1</v>
      </c>
      <c r="X639" s="6" t="s">
        <v>2804</v>
      </c>
      <c r="Y639" s="13">
        <v>150000000</v>
      </c>
      <c r="Z639" s="13">
        <v>150000000</v>
      </c>
      <c r="AA639"/>
      <c r="AB639"/>
      <c r="AC639"/>
    </row>
    <row r="640" spans="1:29" x14ac:dyDescent="0.25">
      <c r="A640" s="4" t="str">
        <f t="shared" si="36"/>
        <v>0404.01.11.28</v>
      </c>
      <c r="B640" s="4" t="str">
        <f t="shared" si="37"/>
        <v>0404.01.11</v>
      </c>
      <c r="C640" s="9" t="s">
        <v>629</v>
      </c>
      <c r="D640" s="10" t="s">
        <v>175</v>
      </c>
      <c r="E640" s="10" t="s">
        <v>176</v>
      </c>
      <c r="F640" s="10" t="s">
        <v>7</v>
      </c>
      <c r="G640" s="10" t="s">
        <v>177</v>
      </c>
      <c r="H640" s="10" t="s">
        <v>10</v>
      </c>
      <c r="I640" s="10" t="s">
        <v>2786</v>
      </c>
      <c r="J640" s="10">
        <v>4672</v>
      </c>
      <c r="K640" s="10" t="s">
        <v>2811</v>
      </c>
      <c r="L640" s="6">
        <f t="shared" si="38"/>
        <v>28</v>
      </c>
      <c r="M640" s="11">
        <v>6500000</v>
      </c>
      <c r="N640" s="11">
        <v>100</v>
      </c>
      <c r="O640" s="12" t="s">
        <v>1676</v>
      </c>
      <c r="P640" s="10" t="s">
        <v>2812</v>
      </c>
      <c r="Q640" s="10"/>
      <c r="R640" s="10"/>
      <c r="S640" s="10"/>
      <c r="T640" s="10" t="s">
        <v>2789</v>
      </c>
      <c r="U640" s="10" t="s">
        <v>2790</v>
      </c>
      <c r="V640" s="10" t="s">
        <v>2791</v>
      </c>
      <c r="W640" s="11">
        <v>1</v>
      </c>
      <c r="X640" s="10" t="s">
        <v>2813</v>
      </c>
      <c r="Y640" s="13">
        <v>150000000</v>
      </c>
      <c r="Z640" s="13">
        <v>150000000</v>
      </c>
      <c r="AA640"/>
      <c r="AB640"/>
      <c r="AC640"/>
    </row>
    <row r="641" spans="1:29" x14ac:dyDescent="0.25">
      <c r="A641" s="4" t="str">
        <f t="shared" si="36"/>
        <v>0404.01.11.29</v>
      </c>
      <c r="B641" s="4" t="str">
        <f t="shared" si="37"/>
        <v>0404.01.11</v>
      </c>
      <c r="C641" s="5" t="s">
        <v>629</v>
      </c>
      <c r="D641" s="6" t="s">
        <v>175</v>
      </c>
      <c r="E641" s="6" t="s">
        <v>176</v>
      </c>
      <c r="F641" s="6" t="s">
        <v>7</v>
      </c>
      <c r="G641" s="6" t="s">
        <v>177</v>
      </c>
      <c r="H641" s="6" t="s">
        <v>10</v>
      </c>
      <c r="I641" s="6" t="s">
        <v>2786</v>
      </c>
      <c r="J641" s="6">
        <v>4673</v>
      </c>
      <c r="K641" s="6" t="s">
        <v>2814</v>
      </c>
      <c r="L641" s="6">
        <f t="shared" si="38"/>
        <v>29</v>
      </c>
      <c r="M641" s="7">
        <v>3000000</v>
      </c>
      <c r="N641" s="7">
        <v>100</v>
      </c>
      <c r="O641" s="8" t="s">
        <v>1676</v>
      </c>
      <c r="P641" s="6" t="s">
        <v>2812</v>
      </c>
      <c r="Q641" s="6"/>
      <c r="R641" s="6"/>
      <c r="S641" s="6"/>
      <c r="T641" s="6" t="s">
        <v>2789</v>
      </c>
      <c r="U641" s="6" t="s">
        <v>2790</v>
      </c>
      <c r="V641" s="6" t="s">
        <v>2791</v>
      </c>
      <c r="W641" s="7">
        <v>1</v>
      </c>
      <c r="X641" s="6" t="s">
        <v>2815</v>
      </c>
      <c r="Y641" s="13">
        <v>150000000</v>
      </c>
      <c r="Z641" s="13">
        <v>150000000</v>
      </c>
      <c r="AA641"/>
      <c r="AB641"/>
      <c r="AC641"/>
    </row>
    <row r="642" spans="1:29" x14ac:dyDescent="0.25">
      <c r="A642" s="4" t="str">
        <f t="shared" si="36"/>
        <v>0404.01.11.30</v>
      </c>
      <c r="B642" s="4" t="str">
        <f t="shared" si="37"/>
        <v>0404.01.11</v>
      </c>
      <c r="C642" s="9" t="s">
        <v>629</v>
      </c>
      <c r="D642" s="10" t="s">
        <v>175</v>
      </c>
      <c r="E642" s="10" t="s">
        <v>176</v>
      </c>
      <c r="F642" s="10" t="s">
        <v>7</v>
      </c>
      <c r="G642" s="10" t="s">
        <v>177</v>
      </c>
      <c r="H642" s="10" t="s">
        <v>10</v>
      </c>
      <c r="I642" s="10" t="s">
        <v>2786</v>
      </c>
      <c r="J642" s="10">
        <v>4676</v>
      </c>
      <c r="K642" s="10" t="s">
        <v>2822</v>
      </c>
      <c r="L642" s="6">
        <f t="shared" si="38"/>
        <v>30</v>
      </c>
      <c r="M642" s="11">
        <v>300000</v>
      </c>
      <c r="N642" s="11">
        <v>95</v>
      </c>
      <c r="O642" s="12" t="s">
        <v>1676</v>
      </c>
      <c r="P642" s="10" t="s">
        <v>2823</v>
      </c>
      <c r="Q642" s="10"/>
      <c r="R642" s="10"/>
      <c r="S642" s="10"/>
      <c r="T642" s="10" t="s">
        <v>2789</v>
      </c>
      <c r="U642" s="10" t="s">
        <v>2790</v>
      </c>
      <c r="V642" s="10" t="s">
        <v>2791</v>
      </c>
      <c r="W642" s="11">
        <v>1</v>
      </c>
      <c r="X642" s="10" t="s">
        <v>2824</v>
      </c>
      <c r="Y642" s="13">
        <v>150000000</v>
      </c>
      <c r="Z642" s="13">
        <v>150000000</v>
      </c>
      <c r="AA642"/>
      <c r="AB642"/>
      <c r="AC642"/>
    </row>
    <row r="643" spans="1:29" x14ac:dyDescent="0.25">
      <c r="A643" s="4" t="str">
        <f t="shared" si="36"/>
        <v>0404.01.11.31</v>
      </c>
      <c r="B643" s="4" t="str">
        <f t="shared" si="37"/>
        <v>0404.01.11</v>
      </c>
      <c r="C643" s="5" t="s">
        <v>629</v>
      </c>
      <c r="D643" s="6" t="s">
        <v>175</v>
      </c>
      <c r="E643" s="6" t="s">
        <v>176</v>
      </c>
      <c r="F643" s="6" t="s">
        <v>7</v>
      </c>
      <c r="G643" s="6" t="s">
        <v>177</v>
      </c>
      <c r="H643" s="6" t="s">
        <v>10</v>
      </c>
      <c r="I643" s="6" t="s">
        <v>2786</v>
      </c>
      <c r="J643" s="6">
        <v>4677</v>
      </c>
      <c r="K643" s="6" t="s">
        <v>2825</v>
      </c>
      <c r="L643" s="6">
        <f t="shared" si="38"/>
        <v>31</v>
      </c>
      <c r="M643" s="7">
        <v>50000</v>
      </c>
      <c r="N643" s="7">
        <v>100</v>
      </c>
      <c r="O643" s="8" t="s">
        <v>1676</v>
      </c>
      <c r="P643" s="6" t="s">
        <v>2823</v>
      </c>
      <c r="Q643" s="6"/>
      <c r="R643" s="6"/>
      <c r="S643" s="6"/>
      <c r="T643" s="6" t="s">
        <v>2789</v>
      </c>
      <c r="U643" s="6" t="s">
        <v>2790</v>
      </c>
      <c r="V643" s="6" t="s">
        <v>2791</v>
      </c>
      <c r="W643" s="7">
        <v>1</v>
      </c>
      <c r="X643" s="6" t="s">
        <v>2826</v>
      </c>
      <c r="Y643" s="13">
        <v>150000000</v>
      </c>
      <c r="Z643" s="13">
        <v>150000000</v>
      </c>
      <c r="AA643"/>
      <c r="AB643"/>
      <c r="AC643"/>
    </row>
    <row r="644" spans="1:29" x14ac:dyDescent="0.25">
      <c r="A644" s="4" t="str">
        <f t="shared" ref="A644:A707" si="39">D644&amp;"."&amp;F644&amp;"."&amp;H644&amp;"."&amp;L644</f>
        <v>0404.01.11.32</v>
      </c>
      <c r="B644" s="4" t="str">
        <f t="shared" ref="B644:B707" si="40">D644&amp;"."&amp;F644&amp;"."&amp;H644</f>
        <v>0404.01.11</v>
      </c>
      <c r="C644" s="9" t="s">
        <v>629</v>
      </c>
      <c r="D644" s="10" t="s">
        <v>175</v>
      </c>
      <c r="E644" s="10" t="s">
        <v>176</v>
      </c>
      <c r="F644" s="10" t="s">
        <v>7</v>
      </c>
      <c r="G644" s="10" t="s">
        <v>177</v>
      </c>
      <c r="H644" s="10" t="s">
        <v>10</v>
      </c>
      <c r="I644" s="10" t="s">
        <v>2786</v>
      </c>
      <c r="J644" s="10">
        <v>4681</v>
      </c>
      <c r="K644" s="10" t="s">
        <v>2827</v>
      </c>
      <c r="L644" s="6">
        <f t="shared" si="38"/>
        <v>32</v>
      </c>
      <c r="M644" s="11">
        <v>2800000</v>
      </c>
      <c r="N644" s="11">
        <v>100</v>
      </c>
      <c r="O644" s="12" t="s">
        <v>1676</v>
      </c>
      <c r="P644" s="10" t="s">
        <v>2823</v>
      </c>
      <c r="Q644" s="10"/>
      <c r="R644" s="10"/>
      <c r="S644" s="10"/>
      <c r="T644" s="10" t="s">
        <v>2789</v>
      </c>
      <c r="U644" s="10" t="s">
        <v>2790</v>
      </c>
      <c r="V644" s="10" t="s">
        <v>2791</v>
      </c>
      <c r="W644" s="11">
        <v>1</v>
      </c>
      <c r="X644" s="10" t="s">
        <v>2828</v>
      </c>
      <c r="Y644" s="13">
        <v>150000000</v>
      </c>
      <c r="Z644" s="13">
        <v>150000000</v>
      </c>
      <c r="AA644"/>
      <c r="AB644"/>
      <c r="AC644"/>
    </row>
    <row r="645" spans="1:29" x14ac:dyDescent="0.25">
      <c r="A645" s="4" t="str">
        <f t="shared" si="39"/>
        <v>0404.01.11.33</v>
      </c>
      <c r="B645" s="4" t="str">
        <f t="shared" si="40"/>
        <v>0404.01.11</v>
      </c>
      <c r="C645" s="5" t="s">
        <v>629</v>
      </c>
      <c r="D645" s="6" t="s">
        <v>175</v>
      </c>
      <c r="E645" s="6" t="s">
        <v>176</v>
      </c>
      <c r="F645" s="6" t="s">
        <v>7</v>
      </c>
      <c r="G645" s="6" t="s">
        <v>177</v>
      </c>
      <c r="H645" s="6" t="s">
        <v>10</v>
      </c>
      <c r="I645" s="6" t="s">
        <v>2786</v>
      </c>
      <c r="J645" s="6">
        <v>4682</v>
      </c>
      <c r="K645" s="6" t="s">
        <v>2867</v>
      </c>
      <c r="L645" s="6">
        <f t="shared" ref="L645:L708" si="41">IF(I645=I644,L644+1,1)</f>
        <v>33</v>
      </c>
      <c r="M645" s="7">
        <v>500000</v>
      </c>
      <c r="N645" s="7">
        <v>3</v>
      </c>
      <c r="O645" s="8" t="s">
        <v>2868</v>
      </c>
      <c r="P645" s="6" t="s">
        <v>2830</v>
      </c>
      <c r="Q645" s="6"/>
      <c r="R645" s="6"/>
      <c r="S645" s="6"/>
      <c r="T645" s="6" t="s">
        <v>634</v>
      </c>
      <c r="U645" s="6" t="s">
        <v>635</v>
      </c>
      <c r="V645" s="6" t="s">
        <v>2791</v>
      </c>
      <c r="W645" s="7">
        <v>1</v>
      </c>
      <c r="X645" s="6" t="s">
        <v>2869</v>
      </c>
      <c r="Y645" s="13">
        <v>150000000</v>
      </c>
      <c r="Z645" s="13">
        <v>150000000</v>
      </c>
      <c r="AA645"/>
      <c r="AB645"/>
      <c r="AC645"/>
    </row>
    <row r="646" spans="1:29" x14ac:dyDescent="0.25">
      <c r="A646" s="4" t="str">
        <f t="shared" si="39"/>
        <v>0404.01.11.34</v>
      </c>
      <c r="B646" s="4" t="str">
        <f t="shared" si="40"/>
        <v>0404.01.11</v>
      </c>
      <c r="C646" s="5" t="s">
        <v>629</v>
      </c>
      <c r="D646" s="6" t="s">
        <v>175</v>
      </c>
      <c r="E646" s="6" t="s">
        <v>176</v>
      </c>
      <c r="F646" s="6" t="s">
        <v>7</v>
      </c>
      <c r="G646" s="6" t="s">
        <v>177</v>
      </c>
      <c r="H646" s="6" t="s">
        <v>10</v>
      </c>
      <c r="I646" s="6" t="s">
        <v>2786</v>
      </c>
      <c r="J646" s="6">
        <v>4686</v>
      </c>
      <c r="K646" s="6" t="s">
        <v>2829</v>
      </c>
      <c r="L646" s="6">
        <f t="shared" si="41"/>
        <v>34</v>
      </c>
      <c r="M646" s="7">
        <v>100000</v>
      </c>
      <c r="N646" s="7">
        <v>100</v>
      </c>
      <c r="O646" s="8" t="s">
        <v>1676</v>
      </c>
      <c r="P646" s="6" t="s">
        <v>2830</v>
      </c>
      <c r="Q646" s="6"/>
      <c r="R646" s="6"/>
      <c r="S646" s="6"/>
      <c r="T646" s="6" t="s">
        <v>2789</v>
      </c>
      <c r="U646" s="6" t="s">
        <v>2790</v>
      </c>
      <c r="V646" s="6" t="s">
        <v>2791</v>
      </c>
      <c r="W646" s="7">
        <v>1</v>
      </c>
      <c r="X646" s="6" t="s">
        <v>2831</v>
      </c>
      <c r="Y646" s="13">
        <v>150000000</v>
      </c>
      <c r="Z646" s="13">
        <v>150000000</v>
      </c>
      <c r="AA646"/>
      <c r="AB646"/>
      <c r="AC646"/>
    </row>
    <row r="647" spans="1:29" x14ac:dyDescent="0.25">
      <c r="A647" s="4" t="str">
        <f t="shared" si="39"/>
        <v>0404.01.11.35</v>
      </c>
      <c r="B647" s="4" t="str">
        <f t="shared" si="40"/>
        <v>0404.01.11</v>
      </c>
      <c r="C647" s="5" t="s">
        <v>629</v>
      </c>
      <c r="D647" s="6" t="s">
        <v>175</v>
      </c>
      <c r="E647" s="6" t="s">
        <v>176</v>
      </c>
      <c r="F647" s="6" t="s">
        <v>7</v>
      </c>
      <c r="G647" s="6" t="s">
        <v>177</v>
      </c>
      <c r="H647" s="6" t="s">
        <v>10</v>
      </c>
      <c r="I647" s="6" t="s">
        <v>2786</v>
      </c>
      <c r="J647" s="6">
        <v>4690</v>
      </c>
      <c r="K647" s="6" t="s">
        <v>2842</v>
      </c>
      <c r="L647" s="6">
        <f t="shared" si="41"/>
        <v>35</v>
      </c>
      <c r="M647" s="7">
        <v>300000</v>
      </c>
      <c r="N647" s="7">
        <v>3</v>
      </c>
      <c r="O647" s="8" t="s">
        <v>1676</v>
      </c>
      <c r="P647" s="6" t="s">
        <v>2843</v>
      </c>
      <c r="Q647" s="6"/>
      <c r="R647" s="6"/>
      <c r="S647" s="6"/>
      <c r="T647" s="6" t="s">
        <v>2789</v>
      </c>
      <c r="U647" s="6" t="s">
        <v>2790</v>
      </c>
      <c r="V647" s="6" t="s">
        <v>2791</v>
      </c>
      <c r="W647" s="7">
        <v>1</v>
      </c>
      <c r="X647" s="6" t="s">
        <v>2844</v>
      </c>
      <c r="Y647" s="13">
        <v>150000000</v>
      </c>
      <c r="Z647" s="13">
        <v>150000000</v>
      </c>
      <c r="AA647"/>
      <c r="AB647"/>
      <c r="AC647"/>
    </row>
    <row r="648" spans="1:29" x14ac:dyDescent="0.25">
      <c r="A648" s="4" t="str">
        <f t="shared" si="39"/>
        <v>0405.01.11.1</v>
      </c>
      <c r="B648" s="4" t="str">
        <f t="shared" si="40"/>
        <v>0405.01.11</v>
      </c>
      <c r="C648" s="9" t="s">
        <v>629</v>
      </c>
      <c r="D648" s="10" t="s">
        <v>494</v>
      </c>
      <c r="E648" s="10" t="s">
        <v>2885</v>
      </c>
      <c r="F648" s="10" t="s">
        <v>7</v>
      </c>
      <c r="G648" s="10" t="s">
        <v>2886</v>
      </c>
      <c r="H648" s="10" t="s">
        <v>10</v>
      </c>
      <c r="I648" s="10" t="s">
        <v>2887</v>
      </c>
      <c r="J648" s="10">
        <v>4885</v>
      </c>
      <c r="K648" s="10" t="s">
        <v>2888</v>
      </c>
      <c r="L648" s="6">
        <f t="shared" si="41"/>
        <v>1</v>
      </c>
      <c r="M648" s="11">
        <v>150000000</v>
      </c>
      <c r="N648" s="11">
        <v>12000</v>
      </c>
      <c r="O648" s="12" t="s">
        <v>2889</v>
      </c>
      <c r="P648" s="10" t="s">
        <v>656</v>
      </c>
      <c r="Q648" s="10"/>
      <c r="R648" s="10"/>
      <c r="S648" s="10"/>
      <c r="T648" s="10" t="s">
        <v>634</v>
      </c>
      <c r="U648" s="10" t="s">
        <v>635</v>
      </c>
      <c r="V648" s="10" t="s">
        <v>2890</v>
      </c>
      <c r="W648" s="11">
        <v>1</v>
      </c>
      <c r="X648" s="10" t="s">
        <v>2891</v>
      </c>
      <c r="Y648" s="13">
        <v>500000000</v>
      </c>
      <c r="Z648" s="13">
        <v>500000000</v>
      </c>
      <c r="AA648"/>
      <c r="AB648"/>
      <c r="AC648"/>
    </row>
    <row r="649" spans="1:29" x14ac:dyDescent="0.25">
      <c r="A649" s="4" t="str">
        <f t="shared" si="39"/>
        <v>0405.01.11.2</v>
      </c>
      <c r="B649" s="4" t="str">
        <f t="shared" si="40"/>
        <v>0405.01.11</v>
      </c>
      <c r="C649" s="5" t="s">
        <v>629</v>
      </c>
      <c r="D649" s="6" t="s">
        <v>494</v>
      </c>
      <c r="E649" s="6" t="s">
        <v>2885</v>
      </c>
      <c r="F649" s="6" t="s">
        <v>7</v>
      </c>
      <c r="G649" s="6" t="s">
        <v>2886</v>
      </c>
      <c r="H649" s="6" t="s">
        <v>10</v>
      </c>
      <c r="I649" s="6" t="s">
        <v>2887</v>
      </c>
      <c r="J649" s="6">
        <v>4886</v>
      </c>
      <c r="K649" s="6" t="s">
        <v>2892</v>
      </c>
      <c r="L649" s="6">
        <f t="shared" si="41"/>
        <v>2</v>
      </c>
      <c r="M649" s="7">
        <v>24800000</v>
      </c>
      <c r="N649" s="7">
        <v>100</v>
      </c>
      <c r="O649" s="8" t="s">
        <v>2889</v>
      </c>
      <c r="P649" s="6" t="s">
        <v>2893</v>
      </c>
      <c r="Q649" s="6"/>
      <c r="R649" s="6"/>
      <c r="S649" s="6"/>
      <c r="T649" s="6" t="s">
        <v>634</v>
      </c>
      <c r="U649" s="6" t="s">
        <v>635</v>
      </c>
      <c r="V649" s="6" t="s">
        <v>2890</v>
      </c>
      <c r="W649" s="7">
        <v>1</v>
      </c>
      <c r="X649" s="6" t="s">
        <v>2894</v>
      </c>
      <c r="Y649" s="13">
        <v>500000000</v>
      </c>
      <c r="Z649" s="13">
        <v>500000000</v>
      </c>
      <c r="AA649"/>
      <c r="AB649"/>
      <c r="AC649"/>
    </row>
    <row r="650" spans="1:29" x14ac:dyDescent="0.25">
      <c r="A650" s="4" t="str">
        <f t="shared" si="39"/>
        <v>5102.01.11.1</v>
      </c>
      <c r="B650" s="4" t="str">
        <f t="shared" si="40"/>
        <v>5102.01.11</v>
      </c>
      <c r="C650" s="5" t="s">
        <v>629</v>
      </c>
      <c r="D650" s="6" t="s">
        <v>179</v>
      </c>
      <c r="E650" s="6" t="s">
        <v>180</v>
      </c>
      <c r="F650" s="6" t="s">
        <v>7</v>
      </c>
      <c r="G650" s="6" t="s">
        <v>181</v>
      </c>
      <c r="H650" s="6" t="s">
        <v>10</v>
      </c>
      <c r="I650" s="6" t="s">
        <v>2895</v>
      </c>
      <c r="J650" s="6">
        <v>4844</v>
      </c>
      <c r="K650" s="6" t="s">
        <v>2968</v>
      </c>
      <c r="L650" s="6">
        <f t="shared" si="41"/>
        <v>1</v>
      </c>
      <c r="M650" s="7">
        <v>541376.43999999994</v>
      </c>
      <c r="N650" s="7">
        <v>504</v>
      </c>
      <c r="O650" s="8" t="s">
        <v>2969</v>
      </c>
      <c r="P650" s="6" t="s">
        <v>2951</v>
      </c>
      <c r="Q650" s="6"/>
      <c r="R650" s="6"/>
      <c r="S650" s="6"/>
      <c r="T650" s="6" t="s">
        <v>634</v>
      </c>
      <c r="U650" s="6" t="s">
        <v>635</v>
      </c>
      <c r="V650" s="6" t="s">
        <v>2899</v>
      </c>
      <c r="W650" s="7">
        <v>3</v>
      </c>
      <c r="X650" s="6" t="s">
        <v>2970</v>
      </c>
      <c r="Y650" s="13">
        <v>317983048</v>
      </c>
      <c r="Z650" s="13">
        <v>317983048</v>
      </c>
      <c r="AA650"/>
      <c r="AB650"/>
      <c r="AC650"/>
    </row>
    <row r="651" spans="1:29" x14ac:dyDescent="0.25">
      <c r="A651" s="4" t="str">
        <f t="shared" si="39"/>
        <v>5102.01.11.2</v>
      </c>
      <c r="B651" s="4" t="str">
        <f t="shared" si="40"/>
        <v>5102.01.11</v>
      </c>
      <c r="C651" s="5" t="s">
        <v>629</v>
      </c>
      <c r="D651" s="6" t="s">
        <v>179</v>
      </c>
      <c r="E651" s="6" t="s">
        <v>180</v>
      </c>
      <c r="F651" s="6" t="s">
        <v>7</v>
      </c>
      <c r="G651" s="6" t="s">
        <v>181</v>
      </c>
      <c r="H651" s="6" t="s">
        <v>10</v>
      </c>
      <c r="I651" s="6" t="s">
        <v>2895</v>
      </c>
      <c r="J651" s="6">
        <v>4845</v>
      </c>
      <c r="K651" s="6" t="s">
        <v>2949</v>
      </c>
      <c r="L651" s="6">
        <f t="shared" si="41"/>
        <v>2</v>
      </c>
      <c r="M651" s="7">
        <v>2165505.7599999998</v>
      </c>
      <c r="N651" s="7">
        <v>24</v>
      </c>
      <c r="O651" s="8" t="s">
        <v>2950</v>
      </c>
      <c r="P651" s="6" t="s">
        <v>2951</v>
      </c>
      <c r="Q651" s="6"/>
      <c r="R651" s="6"/>
      <c r="S651" s="6"/>
      <c r="T651" s="6" t="s">
        <v>634</v>
      </c>
      <c r="U651" s="6" t="s">
        <v>635</v>
      </c>
      <c r="V651" s="6" t="s">
        <v>2899</v>
      </c>
      <c r="W651" s="7">
        <v>3</v>
      </c>
      <c r="X651" s="6" t="s">
        <v>2952</v>
      </c>
      <c r="Y651" s="13">
        <v>317983048</v>
      </c>
      <c r="Z651" s="13">
        <v>317983048</v>
      </c>
      <c r="AA651"/>
      <c r="AB651"/>
      <c r="AC651"/>
    </row>
    <row r="652" spans="1:29" x14ac:dyDescent="0.25">
      <c r="A652" s="4" t="str">
        <f t="shared" si="39"/>
        <v>5102.01.11.3</v>
      </c>
      <c r="B652" s="4" t="str">
        <f t="shared" si="40"/>
        <v>5102.01.11</v>
      </c>
      <c r="C652" s="9" t="s">
        <v>629</v>
      </c>
      <c r="D652" s="10" t="s">
        <v>179</v>
      </c>
      <c r="E652" s="10" t="s">
        <v>180</v>
      </c>
      <c r="F652" s="10" t="s">
        <v>7</v>
      </c>
      <c r="G652" s="10" t="s">
        <v>181</v>
      </c>
      <c r="H652" s="10" t="s">
        <v>10</v>
      </c>
      <c r="I652" s="10" t="s">
        <v>2895</v>
      </c>
      <c r="J652" s="10">
        <v>4846</v>
      </c>
      <c r="K652" s="10" t="s">
        <v>2918</v>
      </c>
      <c r="L652" s="6">
        <f t="shared" si="41"/>
        <v>3</v>
      </c>
      <c r="M652" s="11">
        <v>10286152.359999999</v>
      </c>
      <c r="N652" s="11">
        <v>6</v>
      </c>
      <c r="O652" s="12" t="s">
        <v>2919</v>
      </c>
      <c r="P652" s="10"/>
      <c r="Q652" s="10"/>
      <c r="R652" s="10"/>
      <c r="S652" s="10"/>
      <c r="T652" s="10" t="s">
        <v>634</v>
      </c>
      <c r="U652" s="10" t="s">
        <v>635</v>
      </c>
      <c r="V652" s="10" t="s">
        <v>2899</v>
      </c>
      <c r="W652" s="11">
        <v>3</v>
      </c>
      <c r="X652" s="10" t="s">
        <v>2920</v>
      </c>
      <c r="Y652" s="13">
        <v>317983048</v>
      </c>
      <c r="Z652" s="13">
        <v>317983048</v>
      </c>
      <c r="AA652"/>
      <c r="AB652"/>
      <c r="AC652"/>
    </row>
    <row r="653" spans="1:29" x14ac:dyDescent="0.25">
      <c r="A653" s="4" t="str">
        <f t="shared" si="39"/>
        <v>5102.01.11.4</v>
      </c>
      <c r="B653" s="4" t="str">
        <f t="shared" si="40"/>
        <v>5102.01.11</v>
      </c>
      <c r="C653" s="5" t="s">
        <v>629</v>
      </c>
      <c r="D653" s="6" t="s">
        <v>179</v>
      </c>
      <c r="E653" s="6" t="s">
        <v>180</v>
      </c>
      <c r="F653" s="6" t="s">
        <v>7</v>
      </c>
      <c r="G653" s="6" t="s">
        <v>181</v>
      </c>
      <c r="H653" s="6" t="s">
        <v>10</v>
      </c>
      <c r="I653" s="6" t="s">
        <v>2895</v>
      </c>
      <c r="J653" s="6">
        <v>4848</v>
      </c>
      <c r="K653" s="6" t="s">
        <v>2929</v>
      </c>
      <c r="L653" s="6">
        <f t="shared" si="41"/>
        <v>4</v>
      </c>
      <c r="M653" s="7">
        <v>541376.43999999994</v>
      </c>
      <c r="N653" s="7">
        <v>720</v>
      </c>
      <c r="O653" s="8" t="s">
        <v>2930</v>
      </c>
      <c r="P653" s="6" t="s">
        <v>2931</v>
      </c>
      <c r="Q653" s="6"/>
      <c r="R653" s="6"/>
      <c r="S653" s="6"/>
      <c r="T653" s="6" t="s">
        <v>634</v>
      </c>
      <c r="U653" s="6" t="s">
        <v>635</v>
      </c>
      <c r="V653" s="6" t="s">
        <v>2899</v>
      </c>
      <c r="W653" s="7">
        <v>3</v>
      </c>
      <c r="X653" s="6" t="s">
        <v>2932</v>
      </c>
      <c r="Y653" s="13">
        <v>317983048</v>
      </c>
      <c r="Z653" s="13">
        <v>317983048</v>
      </c>
      <c r="AA653"/>
      <c r="AB653"/>
      <c r="AC653"/>
    </row>
    <row r="654" spans="1:29" x14ac:dyDescent="0.25">
      <c r="A654" s="4" t="str">
        <f t="shared" si="39"/>
        <v>5102.01.11.5</v>
      </c>
      <c r="B654" s="4" t="str">
        <f t="shared" si="40"/>
        <v>5102.01.11</v>
      </c>
      <c r="C654" s="9" t="s">
        <v>629</v>
      </c>
      <c r="D654" s="10" t="s">
        <v>179</v>
      </c>
      <c r="E654" s="10" t="s">
        <v>180</v>
      </c>
      <c r="F654" s="10" t="s">
        <v>7</v>
      </c>
      <c r="G654" s="10" t="s">
        <v>181</v>
      </c>
      <c r="H654" s="10" t="s">
        <v>10</v>
      </c>
      <c r="I654" s="10" t="s">
        <v>2895</v>
      </c>
      <c r="J654" s="10">
        <v>4849</v>
      </c>
      <c r="K654" s="10" t="s">
        <v>2933</v>
      </c>
      <c r="L654" s="6">
        <f t="shared" si="41"/>
        <v>5</v>
      </c>
      <c r="M654" s="11">
        <v>1082752.8799999999</v>
      </c>
      <c r="N654" s="11">
        <v>1</v>
      </c>
      <c r="O654" s="12" t="s">
        <v>2934</v>
      </c>
      <c r="P654" s="10" t="s">
        <v>2935</v>
      </c>
      <c r="Q654" s="10"/>
      <c r="R654" s="10"/>
      <c r="S654" s="10"/>
      <c r="T654" s="10" t="s">
        <v>634</v>
      </c>
      <c r="U654" s="10" t="s">
        <v>635</v>
      </c>
      <c r="V654" s="10" t="s">
        <v>2899</v>
      </c>
      <c r="W654" s="11">
        <v>3</v>
      </c>
      <c r="X654" s="10" t="s">
        <v>2936</v>
      </c>
      <c r="Y654" s="13">
        <v>317983048</v>
      </c>
      <c r="Z654" s="13">
        <v>317983048</v>
      </c>
      <c r="AA654"/>
      <c r="AB654"/>
      <c r="AC654"/>
    </row>
    <row r="655" spans="1:29" x14ac:dyDescent="0.25">
      <c r="A655" s="4" t="str">
        <f t="shared" si="39"/>
        <v>5102.01.11.6</v>
      </c>
      <c r="B655" s="4" t="str">
        <f t="shared" si="40"/>
        <v>5102.01.11</v>
      </c>
      <c r="C655" s="5" t="s">
        <v>629</v>
      </c>
      <c r="D655" s="6" t="s">
        <v>179</v>
      </c>
      <c r="E655" s="6" t="s">
        <v>180</v>
      </c>
      <c r="F655" s="6" t="s">
        <v>7</v>
      </c>
      <c r="G655" s="6" t="s">
        <v>181</v>
      </c>
      <c r="H655" s="6" t="s">
        <v>10</v>
      </c>
      <c r="I655" s="6" t="s">
        <v>2895</v>
      </c>
      <c r="J655" s="6">
        <v>4851</v>
      </c>
      <c r="K655" s="6" t="s">
        <v>2957</v>
      </c>
      <c r="L655" s="6">
        <f t="shared" si="41"/>
        <v>6</v>
      </c>
      <c r="M655" s="7">
        <v>6767205.5</v>
      </c>
      <c r="N655" s="7">
        <v>48</v>
      </c>
      <c r="O655" s="8" t="s">
        <v>2958</v>
      </c>
      <c r="P655" s="6" t="s">
        <v>2931</v>
      </c>
      <c r="Q655" s="6"/>
      <c r="R655" s="6"/>
      <c r="S655" s="6"/>
      <c r="T655" s="6" t="s">
        <v>634</v>
      </c>
      <c r="U655" s="6" t="s">
        <v>635</v>
      </c>
      <c r="V655" s="6" t="s">
        <v>2899</v>
      </c>
      <c r="W655" s="7">
        <v>3</v>
      </c>
      <c r="X655" s="6" t="s">
        <v>2959</v>
      </c>
      <c r="Y655" s="13">
        <v>317983048</v>
      </c>
      <c r="Z655" s="13">
        <v>317983048</v>
      </c>
      <c r="AA655"/>
      <c r="AB655"/>
      <c r="AC655"/>
    </row>
    <row r="656" spans="1:29" x14ac:dyDescent="0.25">
      <c r="A656" s="4" t="str">
        <f t="shared" si="39"/>
        <v>5102.01.11.7</v>
      </c>
      <c r="B656" s="4" t="str">
        <f t="shared" si="40"/>
        <v>5102.01.11</v>
      </c>
      <c r="C656" s="9" t="s">
        <v>629</v>
      </c>
      <c r="D656" s="10" t="s">
        <v>179</v>
      </c>
      <c r="E656" s="10" t="s">
        <v>180</v>
      </c>
      <c r="F656" s="10" t="s">
        <v>7</v>
      </c>
      <c r="G656" s="10" t="s">
        <v>181</v>
      </c>
      <c r="H656" s="10" t="s">
        <v>10</v>
      </c>
      <c r="I656" s="10" t="s">
        <v>2895</v>
      </c>
      <c r="J656" s="10">
        <v>4852</v>
      </c>
      <c r="K656" s="10" t="s">
        <v>2953</v>
      </c>
      <c r="L656" s="6">
        <f t="shared" si="41"/>
        <v>7</v>
      </c>
      <c r="M656" s="11">
        <v>1353441.1</v>
      </c>
      <c r="N656" s="11">
        <v>100</v>
      </c>
      <c r="O656" s="12" t="s">
        <v>2954</v>
      </c>
      <c r="P656" s="10" t="s">
        <v>2955</v>
      </c>
      <c r="Q656" s="10"/>
      <c r="R656" s="10"/>
      <c r="S656" s="10"/>
      <c r="T656" s="10" t="s">
        <v>634</v>
      </c>
      <c r="U656" s="10" t="s">
        <v>635</v>
      </c>
      <c r="V656" s="10" t="s">
        <v>2899</v>
      </c>
      <c r="W656" s="11">
        <v>3</v>
      </c>
      <c r="X656" s="10" t="s">
        <v>2956</v>
      </c>
      <c r="Y656" s="13">
        <v>317983048</v>
      </c>
      <c r="Z656" s="13">
        <v>317983048</v>
      </c>
      <c r="AA656"/>
      <c r="AB656"/>
      <c r="AC656"/>
    </row>
    <row r="657" spans="1:29" x14ac:dyDescent="0.25">
      <c r="A657" s="4" t="str">
        <f t="shared" si="39"/>
        <v>5102.01.11.8</v>
      </c>
      <c r="B657" s="4" t="str">
        <f t="shared" si="40"/>
        <v>5102.01.11</v>
      </c>
      <c r="C657" s="5" t="s">
        <v>629</v>
      </c>
      <c r="D657" s="6" t="s">
        <v>179</v>
      </c>
      <c r="E657" s="6" t="s">
        <v>180</v>
      </c>
      <c r="F657" s="6" t="s">
        <v>7</v>
      </c>
      <c r="G657" s="6" t="s">
        <v>181</v>
      </c>
      <c r="H657" s="6" t="s">
        <v>10</v>
      </c>
      <c r="I657" s="6" t="s">
        <v>2895</v>
      </c>
      <c r="J657" s="6">
        <v>4853</v>
      </c>
      <c r="K657" s="6" t="s">
        <v>2937</v>
      </c>
      <c r="L657" s="6">
        <f t="shared" si="41"/>
        <v>8</v>
      </c>
      <c r="M657" s="7">
        <v>3518946.86</v>
      </c>
      <c r="N657" s="7">
        <v>100</v>
      </c>
      <c r="O657" s="8" t="s">
        <v>2938</v>
      </c>
      <c r="P657" s="6" t="s">
        <v>2939</v>
      </c>
      <c r="Q657" s="6"/>
      <c r="R657" s="6"/>
      <c r="S657" s="6"/>
      <c r="T657" s="6" t="s">
        <v>634</v>
      </c>
      <c r="U657" s="6" t="s">
        <v>635</v>
      </c>
      <c r="V657" s="6" t="s">
        <v>2899</v>
      </c>
      <c r="W657" s="7">
        <v>3</v>
      </c>
      <c r="X657" s="6" t="s">
        <v>2940</v>
      </c>
      <c r="Y657" s="13">
        <v>317983048</v>
      </c>
      <c r="Z657" s="13">
        <v>317983048</v>
      </c>
      <c r="AA657"/>
      <c r="AB657"/>
      <c r="AC657"/>
    </row>
    <row r="658" spans="1:29" x14ac:dyDescent="0.25">
      <c r="A658" s="4" t="str">
        <f t="shared" si="39"/>
        <v>5102.01.11.9</v>
      </c>
      <c r="B658" s="4" t="str">
        <f t="shared" si="40"/>
        <v>5102.01.11</v>
      </c>
      <c r="C658" s="5" t="s">
        <v>629</v>
      </c>
      <c r="D658" s="6" t="s">
        <v>179</v>
      </c>
      <c r="E658" s="6" t="s">
        <v>180</v>
      </c>
      <c r="F658" s="6" t="s">
        <v>7</v>
      </c>
      <c r="G658" s="6" t="s">
        <v>181</v>
      </c>
      <c r="H658" s="6" t="s">
        <v>10</v>
      </c>
      <c r="I658" s="6" t="s">
        <v>2895</v>
      </c>
      <c r="J658" s="6">
        <v>4854</v>
      </c>
      <c r="K658" s="6" t="s">
        <v>2974</v>
      </c>
      <c r="L658" s="6">
        <f t="shared" si="41"/>
        <v>9</v>
      </c>
      <c r="M658" s="7">
        <v>812064.66</v>
      </c>
      <c r="N658" s="7">
        <v>162</v>
      </c>
      <c r="O658" s="8" t="s">
        <v>2975</v>
      </c>
      <c r="P658" s="6" t="s">
        <v>2976</v>
      </c>
      <c r="Q658" s="6"/>
      <c r="R658" s="6"/>
      <c r="S658" s="6"/>
      <c r="T658" s="6" t="s">
        <v>634</v>
      </c>
      <c r="U658" s="6" t="s">
        <v>635</v>
      </c>
      <c r="V658" s="6" t="s">
        <v>2899</v>
      </c>
      <c r="W658" s="7">
        <v>3</v>
      </c>
      <c r="X658" s="6" t="s">
        <v>2977</v>
      </c>
      <c r="Y658" s="13">
        <v>317983048</v>
      </c>
      <c r="Z658" s="13">
        <v>317983048</v>
      </c>
      <c r="AA658"/>
      <c r="AB658"/>
      <c r="AC658"/>
    </row>
    <row r="659" spans="1:29" x14ac:dyDescent="0.25">
      <c r="A659" s="4" t="str">
        <f t="shared" si="39"/>
        <v>5102.01.11.10</v>
      </c>
      <c r="B659" s="4" t="str">
        <f t="shared" si="40"/>
        <v>5102.01.11</v>
      </c>
      <c r="C659" s="5" t="s">
        <v>629</v>
      </c>
      <c r="D659" s="6" t="s">
        <v>179</v>
      </c>
      <c r="E659" s="6" t="s">
        <v>180</v>
      </c>
      <c r="F659" s="6" t="s">
        <v>7</v>
      </c>
      <c r="G659" s="6" t="s">
        <v>181</v>
      </c>
      <c r="H659" s="6" t="s">
        <v>10</v>
      </c>
      <c r="I659" s="6" t="s">
        <v>2895</v>
      </c>
      <c r="J659" s="6">
        <v>4855</v>
      </c>
      <c r="K659" s="6" t="s">
        <v>2921</v>
      </c>
      <c r="L659" s="6">
        <f t="shared" si="41"/>
        <v>10</v>
      </c>
      <c r="M659" s="7">
        <v>13565281.84</v>
      </c>
      <c r="N659" s="7">
        <v>100</v>
      </c>
      <c r="O659" s="8" t="s">
        <v>2922</v>
      </c>
      <c r="P659" s="6" t="s">
        <v>2923</v>
      </c>
      <c r="Q659" s="6"/>
      <c r="R659" s="6"/>
      <c r="S659" s="6"/>
      <c r="T659" s="6" t="s">
        <v>634</v>
      </c>
      <c r="U659" s="6" t="s">
        <v>635</v>
      </c>
      <c r="V659" s="6" t="s">
        <v>2899</v>
      </c>
      <c r="W659" s="7">
        <v>3</v>
      </c>
      <c r="X659" s="6" t="s">
        <v>2924</v>
      </c>
      <c r="Y659" s="13">
        <v>317983048</v>
      </c>
      <c r="Z659" s="13">
        <v>317983048</v>
      </c>
      <c r="AA659"/>
      <c r="AB659"/>
      <c r="AC659"/>
    </row>
    <row r="660" spans="1:29" x14ac:dyDescent="0.25">
      <c r="A660" s="4" t="str">
        <f t="shared" si="39"/>
        <v>5102.01.11.11</v>
      </c>
      <c r="B660" s="4" t="str">
        <f t="shared" si="40"/>
        <v>5102.01.11</v>
      </c>
      <c r="C660" s="9" t="s">
        <v>629</v>
      </c>
      <c r="D660" s="10" t="s">
        <v>179</v>
      </c>
      <c r="E660" s="10" t="s">
        <v>180</v>
      </c>
      <c r="F660" s="10" t="s">
        <v>7</v>
      </c>
      <c r="G660" s="10" t="s">
        <v>181</v>
      </c>
      <c r="H660" s="10" t="s">
        <v>10</v>
      </c>
      <c r="I660" s="10" t="s">
        <v>2895</v>
      </c>
      <c r="J660" s="10">
        <v>4857</v>
      </c>
      <c r="K660" s="10" t="s">
        <v>2925</v>
      </c>
      <c r="L660" s="6">
        <f t="shared" si="41"/>
        <v>11</v>
      </c>
      <c r="M660" s="11">
        <v>4316226.04</v>
      </c>
      <c r="N660" s="11">
        <v>100</v>
      </c>
      <c r="O660" s="12" t="s">
        <v>2926</v>
      </c>
      <c r="P660" s="10" t="s">
        <v>2927</v>
      </c>
      <c r="Q660" s="10"/>
      <c r="R660" s="10"/>
      <c r="S660" s="10"/>
      <c r="T660" s="10" t="s">
        <v>634</v>
      </c>
      <c r="U660" s="10" t="s">
        <v>635</v>
      </c>
      <c r="V660" s="10" t="s">
        <v>2899</v>
      </c>
      <c r="W660" s="11">
        <v>3</v>
      </c>
      <c r="X660" s="10" t="s">
        <v>2928</v>
      </c>
      <c r="Y660" s="13">
        <v>317983048</v>
      </c>
      <c r="Z660" s="13">
        <v>317983048</v>
      </c>
      <c r="AA660"/>
      <c r="AB660"/>
      <c r="AC660"/>
    </row>
    <row r="661" spans="1:29" x14ac:dyDescent="0.25">
      <c r="A661" s="4" t="str">
        <f t="shared" si="39"/>
        <v>5102.01.11.12</v>
      </c>
      <c r="B661" s="4" t="str">
        <f t="shared" si="40"/>
        <v>5102.01.11</v>
      </c>
      <c r="C661" s="9" t="s">
        <v>629</v>
      </c>
      <c r="D661" s="10" t="s">
        <v>179</v>
      </c>
      <c r="E661" s="10" t="s">
        <v>180</v>
      </c>
      <c r="F661" s="10" t="s">
        <v>7</v>
      </c>
      <c r="G661" s="10" t="s">
        <v>181</v>
      </c>
      <c r="H661" s="10" t="s">
        <v>10</v>
      </c>
      <c r="I661" s="10" t="s">
        <v>2895</v>
      </c>
      <c r="J661" s="10">
        <v>4858</v>
      </c>
      <c r="K661" s="10" t="s">
        <v>2966</v>
      </c>
      <c r="L661" s="6">
        <f t="shared" si="41"/>
        <v>12</v>
      </c>
      <c r="M661" s="11">
        <v>21581130.199999999</v>
      </c>
      <c r="N661" s="11">
        <v>495</v>
      </c>
      <c r="O661" s="12" t="s">
        <v>2964</v>
      </c>
      <c r="P661" s="10" t="s">
        <v>2903</v>
      </c>
      <c r="Q661" s="10"/>
      <c r="R661" s="10"/>
      <c r="S661" s="10"/>
      <c r="T661" s="10" t="s">
        <v>634</v>
      </c>
      <c r="U661" s="10" t="s">
        <v>635</v>
      </c>
      <c r="V661" s="10" t="s">
        <v>2899</v>
      </c>
      <c r="W661" s="11">
        <v>3</v>
      </c>
      <c r="X661" s="10" t="s">
        <v>2967</v>
      </c>
      <c r="Y661" s="13">
        <v>317983048</v>
      </c>
      <c r="Z661" s="13">
        <v>317983048</v>
      </c>
      <c r="AA661"/>
      <c r="AB661"/>
      <c r="AC661"/>
    </row>
    <row r="662" spans="1:29" x14ac:dyDescent="0.25">
      <c r="A662" s="4" t="str">
        <f t="shared" si="39"/>
        <v>5102.01.11.13</v>
      </c>
      <c r="B662" s="4" t="str">
        <f t="shared" si="40"/>
        <v>5102.01.11</v>
      </c>
      <c r="C662" s="5" t="s">
        <v>629</v>
      </c>
      <c r="D662" s="6" t="s">
        <v>179</v>
      </c>
      <c r="E662" s="6" t="s">
        <v>180</v>
      </c>
      <c r="F662" s="6" t="s">
        <v>7</v>
      </c>
      <c r="G662" s="6" t="s">
        <v>181</v>
      </c>
      <c r="H662" s="6" t="s">
        <v>10</v>
      </c>
      <c r="I662" s="6" t="s">
        <v>2895</v>
      </c>
      <c r="J662" s="6">
        <v>4859</v>
      </c>
      <c r="K662" s="6" t="s">
        <v>2963</v>
      </c>
      <c r="L662" s="6">
        <f t="shared" si="41"/>
        <v>13</v>
      </c>
      <c r="M662" s="7">
        <v>13565281.84</v>
      </c>
      <c r="N662" s="7">
        <v>85</v>
      </c>
      <c r="O662" s="8" t="s">
        <v>2964</v>
      </c>
      <c r="P662" s="6" t="s">
        <v>2903</v>
      </c>
      <c r="Q662" s="6"/>
      <c r="R662" s="6"/>
      <c r="S662" s="6"/>
      <c r="T662" s="6" t="s">
        <v>634</v>
      </c>
      <c r="U662" s="6" t="s">
        <v>635</v>
      </c>
      <c r="V662" s="6" t="s">
        <v>2899</v>
      </c>
      <c r="W662" s="7">
        <v>3</v>
      </c>
      <c r="X662" s="6" t="s">
        <v>2965</v>
      </c>
      <c r="Y662" s="13">
        <v>317983048</v>
      </c>
      <c r="Z662" s="13">
        <v>317983048</v>
      </c>
      <c r="AA662"/>
      <c r="AB662"/>
      <c r="AC662"/>
    </row>
    <row r="663" spans="1:29" x14ac:dyDescent="0.25">
      <c r="A663" s="4" t="str">
        <f t="shared" si="39"/>
        <v>5102.01.11.14</v>
      </c>
      <c r="B663" s="4" t="str">
        <f t="shared" si="40"/>
        <v>5102.01.11</v>
      </c>
      <c r="C663" s="9" t="s">
        <v>629</v>
      </c>
      <c r="D663" s="10" t="s">
        <v>179</v>
      </c>
      <c r="E663" s="10" t="s">
        <v>180</v>
      </c>
      <c r="F663" s="10" t="s">
        <v>7</v>
      </c>
      <c r="G663" s="10" t="s">
        <v>181</v>
      </c>
      <c r="H663" s="10" t="s">
        <v>10</v>
      </c>
      <c r="I663" s="10" t="s">
        <v>2895</v>
      </c>
      <c r="J663" s="10">
        <v>4860</v>
      </c>
      <c r="K663" s="10" t="s">
        <v>2960</v>
      </c>
      <c r="L663" s="6">
        <f t="shared" si="41"/>
        <v>14</v>
      </c>
      <c r="M663" s="11">
        <v>1849811.16</v>
      </c>
      <c r="N663" s="11">
        <v>454</v>
      </c>
      <c r="O663" s="12" t="s">
        <v>2961</v>
      </c>
      <c r="P663" s="10" t="s">
        <v>2903</v>
      </c>
      <c r="Q663" s="10"/>
      <c r="R663" s="10"/>
      <c r="S663" s="10"/>
      <c r="T663" s="10" t="s">
        <v>634</v>
      </c>
      <c r="U663" s="10" t="s">
        <v>635</v>
      </c>
      <c r="V663" s="10" t="s">
        <v>2899</v>
      </c>
      <c r="W663" s="11">
        <v>3</v>
      </c>
      <c r="X663" s="10" t="s">
        <v>2962</v>
      </c>
      <c r="Y663" s="13">
        <v>317983048</v>
      </c>
      <c r="Z663" s="13">
        <v>317983048</v>
      </c>
      <c r="AA663"/>
      <c r="AB663"/>
      <c r="AC663"/>
    </row>
    <row r="664" spans="1:29" x14ac:dyDescent="0.25">
      <c r="A664" s="4" t="str">
        <f t="shared" si="39"/>
        <v>5102.01.11.15</v>
      </c>
      <c r="B664" s="4" t="str">
        <f t="shared" si="40"/>
        <v>5102.01.11</v>
      </c>
      <c r="C664" s="9" t="s">
        <v>629</v>
      </c>
      <c r="D664" s="10" t="s">
        <v>179</v>
      </c>
      <c r="E664" s="10" t="s">
        <v>180</v>
      </c>
      <c r="F664" s="10" t="s">
        <v>7</v>
      </c>
      <c r="G664" s="10" t="s">
        <v>181</v>
      </c>
      <c r="H664" s="10" t="s">
        <v>10</v>
      </c>
      <c r="I664" s="10" t="s">
        <v>2895</v>
      </c>
      <c r="J664" s="10">
        <v>4862</v>
      </c>
      <c r="K664" s="10" t="s">
        <v>2971</v>
      </c>
      <c r="L664" s="6">
        <f t="shared" si="41"/>
        <v>15</v>
      </c>
      <c r="M664" s="11">
        <v>3083018.6</v>
      </c>
      <c r="N664" s="11">
        <v>150</v>
      </c>
      <c r="O664" s="12" t="s">
        <v>2972</v>
      </c>
      <c r="P664" s="10" t="s">
        <v>2903</v>
      </c>
      <c r="Q664" s="10"/>
      <c r="R664" s="10"/>
      <c r="S664" s="10"/>
      <c r="T664" s="10" t="s">
        <v>634</v>
      </c>
      <c r="U664" s="10" t="s">
        <v>635</v>
      </c>
      <c r="V664" s="10" t="s">
        <v>2899</v>
      </c>
      <c r="W664" s="11">
        <v>3</v>
      </c>
      <c r="X664" s="10" t="s">
        <v>2973</v>
      </c>
      <c r="Y664" s="13">
        <v>317983048</v>
      </c>
      <c r="Z664" s="13">
        <v>317983048</v>
      </c>
      <c r="AA664"/>
      <c r="AB664"/>
      <c r="AC664"/>
    </row>
    <row r="665" spans="1:29" x14ac:dyDescent="0.25">
      <c r="A665" s="4" t="str">
        <f t="shared" si="39"/>
        <v>5102.01.11.16</v>
      </c>
      <c r="B665" s="4" t="str">
        <f t="shared" si="40"/>
        <v>5102.01.11</v>
      </c>
      <c r="C665" s="9" t="s">
        <v>629</v>
      </c>
      <c r="D665" s="10" t="s">
        <v>179</v>
      </c>
      <c r="E665" s="10" t="s">
        <v>180</v>
      </c>
      <c r="F665" s="10" t="s">
        <v>7</v>
      </c>
      <c r="G665" s="10" t="s">
        <v>181</v>
      </c>
      <c r="H665" s="10" t="s">
        <v>10</v>
      </c>
      <c r="I665" s="10" t="s">
        <v>2895</v>
      </c>
      <c r="J665" s="10">
        <v>4863</v>
      </c>
      <c r="K665" s="10" t="s">
        <v>2911</v>
      </c>
      <c r="L665" s="6">
        <f t="shared" si="41"/>
        <v>16</v>
      </c>
      <c r="M665" s="11">
        <v>2466414.88</v>
      </c>
      <c r="N665" s="11">
        <v>18</v>
      </c>
      <c r="O665" s="12" t="s">
        <v>2912</v>
      </c>
      <c r="P665" s="10" t="s">
        <v>2903</v>
      </c>
      <c r="Q665" s="10"/>
      <c r="R665" s="10"/>
      <c r="S665" s="10"/>
      <c r="T665" s="10" t="s">
        <v>634</v>
      </c>
      <c r="U665" s="10" t="s">
        <v>635</v>
      </c>
      <c r="V665" s="10" t="s">
        <v>2899</v>
      </c>
      <c r="W665" s="11">
        <v>3</v>
      </c>
      <c r="X665" s="10" t="s">
        <v>2913</v>
      </c>
      <c r="Y665" s="13">
        <v>317983048</v>
      </c>
      <c r="Z665" s="13">
        <v>317983048</v>
      </c>
      <c r="AA665"/>
      <c r="AB665"/>
      <c r="AC665"/>
    </row>
    <row r="666" spans="1:29" x14ac:dyDescent="0.25">
      <c r="A666" s="4" t="str">
        <f t="shared" si="39"/>
        <v>5102.01.11.17</v>
      </c>
      <c r="B666" s="4" t="str">
        <f t="shared" si="40"/>
        <v>5102.01.11</v>
      </c>
      <c r="C666" s="9" t="s">
        <v>629</v>
      </c>
      <c r="D666" s="10" t="s">
        <v>179</v>
      </c>
      <c r="E666" s="10" t="s">
        <v>180</v>
      </c>
      <c r="F666" s="10" t="s">
        <v>7</v>
      </c>
      <c r="G666" s="10" t="s">
        <v>181</v>
      </c>
      <c r="H666" s="10" t="s">
        <v>10</v>
      </c>
      <c r="I666" s="10" t="s">
        <v>2895</v>
      </c>
      <c r="J666" s="10">
        <v>4864</v>
      </c>
      <c r="K666" s="10" t="s">
        <v>2978</v>
      </c>
      <c r="L666" s="6">
        <f t="shared" si="41"/>
        <v>17</v>
      </c>
      <c r="M666" s="11">
        <v>1233207.44</v>
      </c>
      <c r="N666" s="11">
        <v>100</v>
      </c>
      <c r="O666" s="12" t="s">
        <v>2979</v>
      </c>
      <c r="P666" s="10" t="s">
        <v>2980</v>
      </c>
      <c r="Q666" s="10"/>
      <c r="R666" s="10"/>
      <c r="S666" s="10"/>
      <c r="T666" s="10" t="s">
        <v>634</v>
      </c>
      <c r="U666" s="10" t="s">
        <v>635</v>
      </c>
      <c r="V666" s="10" t="s">
        <v>2899</v>
      </c>
      <c r="W666" s="11">
        <v>3</v>
      </c>
      <c r="X666" s="10" t="s">
        <v>2981</v>
      </c>
      <c r="Y666" s="13">
        <v>317983048</v>
      </c>
      <c r="Z666" s="13">
        <v>317983048</v>
      </c>
      <c r="AA666"/>
      <c r="AB666"/>
      <c r="AC666"/>
    </row>
    <row r="667" spans="1:29" x14ac:dyDescent="0.25">
      <c r="A667" s="4" t="str">
        <f t="shared" si="39"/>
        <v>5102.01.11.18</v>
      </c>
      <c r="B667" s="4" t="str">
        <f t="shared" si="40"/>
        <v>5102.01.11</v>
      </c>
      <c r="C667" s="9" t="s">
        <v>629</v>
      </c>
      <c r="D667" s="10" t="s">
        <v>179</v>
      </c>
      <c r="E667" s="10" t="s">
        <v>180</v>
      </c>
      <c r="F667" s="10" t="s">
        <v>7</v>
      </c>
      <c r="G667" s="10" t="s">
        <v>181</v>
      </c>
      <c r="H667" s="10" t="s">
        <v>10</v>
      </c>
      <c r="I667" s="10" t="s">
        <v>2895</v>
      </c>
      <c r="J667" s="10">
        <v>4866</v>
      </c>
      <c r="K667" s="10" t="s">
        <v>2945</v>
      </c>
      <c r="L667" s="6">
        <f t="shared" si="41"/>
        <v>18</v>
      </c>
      <c r="M667" s="11">
        <v>266249.99</v>
      </c>
      <c r="N667" s="11">
        <v>100</v>
      </c>
      <c r="O667" s="12" t="s">
        <v>2946</v>
      </c>
      <c r="P667" s="10" t="s">
        <v>2947</v>
      </c>
      <c r="Q667" s="10"/>
      <c r="R667" s="10"/>
      <c r="S667" s="10"/>
      <c r="T667" s="10" t="s">
        <v>634</v>
      </c>
      <c r="U667" s="10" t="s">
        <v>635</v>
      </c>
      <c r="V667" s="10" t="s">
        <v>2899</v>
      </c>
      <c r="W667" s="11">
        <v>3</v>
      </c>
      <c r="X667" s="10" t="s">
        <v>2948</v>
      </c>
      <c r="Y667" s="13">
        <v>317983048</v>
      </c>
      <c r="Z667" s="13">
        <v>317983048</v>
      </c>
      <c r="AA667"/>
      <c r="AB667"/>
      <c r="AC667"/>
    </row>
    <row r="668" spans="1:29" x14ac:dyDescent="0.25">
      <c r="A668" s="4" t="str">
        <f t="shared" si="39"/>
        <v>5102.01.11.19</v>
      </c>
      <c r="B668" s="4" t="str">
        <f t="shared" si="40"/>
        <v>5102.01.11</v>
      </c>
      <c r="C668" s="9" t="s">
        <v>629</v>
      </c>
      <c r="D668" s="10" t="s">
        <v>179</v>
      </c>
      <c r="E668" s="10" t="s">
        <v>180</v>
      </c>
      <c r="F668" s="10" t="s">
        <v>7</v>
      </c>
      <c r="G668" s="10" t="s">
        <v>181</v>
      </c>
      <c r="H668" s="10" t="s">
        <v>10</v>
      </c>
      <c r="I668" s="10" t="s">
        <v>2895</v>
      </c>
      <c r="J668" s="10">
        <v>4867</v>
      </c>
      <c r="K668" s="10" t="s">
        <v>2985</v>
      </c>
      <c r="L668" s="6">
        <f t="shared" si="41"/>
        <v>19</v>
      </c>
      <c r="M668" s="11">
        <v>5324999.8</v>
      </c>
      <c r="N668" s="11">
        <v>463</v>
      </c>
      <c r="O668" s="12" t="s">
        <v>2986</v>
      </c>
      <c r="P668" s="10" t="s">
        <v>2903</v>
      </c>
      <c r="Q668" s="10"/>
      <c r="R668" s="10"/>
      <c r="S668" s="10"/>
      <c r="T668" s="10" t="s">
        <v>634</v>
      </c>
      <c r="U668" s="10" t="s">
        <v>635</v>
      </c>
      <c r="V668" s="10" t="s">
        <v>2899</v>
      </c>
      <c r="W668" s="11">
        <v>3</v>
      </c>
      <c r="X668" s="10" t="s">
        <v>2984</v>
      </c>
      <c r="Y668" s="13">
        <v>317983048</v>
      </c>
      <c r="Z668" s="13">
        <v>317983048</v>
      </c>
      <c r="AA668"/>
      <c r="AB668"/>
      <c r="AC668"/>
    </row>
    <row r="669" spans="1:29" x14ac:dyDescent="0.25">
      <c r="A669" s="4" t="str">
        <f t="shared" si="39"/>
        <v>5102.01.11.20</v>
      </c>
      <c r="B669" s="4" t="str">
        <f t="shared" si="40"/>
        <v>5102.01.11</v>
      </c>
      <c r="C669" s="5" t="s">
        <v>629</v>
      </c>
      <c r="D669" s="6" t="s">
        <v>179</v>
      </c>
      <c r="E669" s="6" t="s">
        <v>180</v>
      </c>
      <c r="F669" s="6" t="s">
        <v>7</v>
      </c>
      <c r="G669" s="6" t="s">
        <v>181</v>
      </c>
      <c r="H669" s="6" t="s">
        <v>10</v>
      </c>
      <c r="I669" s="6" t="s">
        <v>2895</v>
      </c>
      <c r="J669" s="6">
        <v>4869</v>
      </c>
      <c r="K669" s="6" t="s">
        <v>2982</v>
      </c>
      <c r="L669" s="6">
        <f t="shared" si="41"/>
        <v>20</v>
      </c>
      <c r="M669" s="7">
        <v>5324999.8</v>
      </c>
      <c r="N669" s="7">
        <v>460</v>
      </c>
      <c r="O669" s="8" t="s">
        <v>2983</v>
      </c>
      <c r="P669" s="6" t="s">
        <v>2903</v>
      </c>
      <c r="Q669" s="6"/>
      <c r="R669" s="6"/>
      <c r="S669" s="6"/>
      <c r="T669" s="6" t="s">
        <v>634</v>
      </c>
      <c r="U669" s="6" t="s">
        <v>635</v>
      </c>
      <c r="V669" s="6" t="s">
        <v>2899</v>
      </c>
      <c r="W669" s="7">
        <v>3</v>
      </c>
      <c r="X669" s="6" t="s">
        <v>2984</v>
      </c>
      <c r="Y669" s="13">
        <v>317983048</v>
      </c>
      <c r="Z669" s="13">
        <v>317983048</v>
      </c>
      <c r="AA669"/>
      <c r="AB669"/>
      <c r="AC669"/>
    </row>
    <row r="670" spans="1:29" x14ac:dyDescent="0.25">
      <c r="A670" s="4" t="str">
        <f t="shared" si="39"/>
        <v>5102.01.11.21</v>
      </c>
      <c r="B670" s="4" t="str">
        <f t="shared" si="40"/>
        <v>5102.01.11</v>
      </c>
      <c r="C670" s="5" t="s">
        <v>629</v>
      </c>
      <c r="D670" s="6" t="s">
        <v>179</v>
      </c>
      <c r="E670" s="6" t="s">
        <v>180</v>
      </c>
      <c r="F670" s="6" t="s">
        <v>7</v>
      </c>
      <c r="G670" s="6" t="s">
        <v>181</v>
      </c>
      <c r="H670" s="6" t="s">
        <v>10</v>
      </c>
      <c r="I670" s="6" t="s">
        <v>2895</v>
      </c>
      <c r="J670" s="6">
        <v>4870</v>
      </c>
      <c r="K670" s="6" t="s">
        <v>2914</v>
      </c>
      <c r="L670" s="6">
        <f t="shared" si="41"/>
        <v>21</v>
      </c>
      <c r="M670" s="7">
        <v>3993749.85</v>
      </c>
      <c r="N670" s="7">
        <v>523</v>
      </c>
      <c r="O670" s="8" t="s">
        <v>2915</v>
      </c>
      <c r="P670" s="6" t="s">
        <v>2916</v>
      </c>
      <c r="Q670" s="6"/>
      <c r="R670" s="6"/>
      <c r="S670" s="6"/>
      <c r="T670" s="6" t="s">
        <v>634</v>
      </c>
      <c r="U670" s="6" t="s">
        <v>635</v>
      </c>
      <c r="V670" s="6" t="s">
        <v>2899</v>
      </c>
      <c r="W670" s="7">
        <v>3</v>
      </c>
      <c r="X670" s="6" t="s">
        <v>2917</v>
      </c>
      <c r="Y670" s="13">
        <v>317983048</v>
      </c>
      <c r="Z670" s="13">
        <v>317983048</v>
      </c>
      <c r="AA670"/>
      <c r="AB670"/>
      <c r="AC670"/>
    </row>
    <row r="671" spans="1:29" x14ac:dyDescent="0.25">
      <c r="A671" s="4" t="str">
        <f t="shared" si="39"/>
        <v>5102.01.11.22</v>
      </c>
      <c r="B671" s="4" t="str">
        <f t="shared" si="40"/>
        <v>5102.01.11</v>
      </c>
      <c r="C671" s="9" t="s">
        <v>629</v>
      </c>
      <c r="D671" s="10" t="s">
        <v>179</v>
      </c>
      <c r="E671" s="10" t="s">
        <v>180</v>
      </c>
      <c r="F671" s="10" t="s">
        <v>7</v>
      </c>
      <c r="G671" s="10" t="s">
        <v>181</v>
      </c>
      <c r="H671" s="10" t="s">
        <v>10</v>
      </c>
      <c r="I671" s="10" t="s">
        <v>2895</v>
      </c>
      <c r="J671" s="10">
        <v>4871</v>
      </c>
      <c r="K671" s="10" t="s">
        <v>2905</v>
      </c>
      <c r="L671" s="6">
        <f t="shared" si="41"/>
        <v>22</v>
      </c>
      <c r="M671" s="11">
        <v>2396249.91</v>
      </c>
      <c r="N671" s="11">
        <v>100</v>
      </c>
      <c r="O671" s="12" t="s">
        <v>2906</v>
      </c>
      <c r="P671" s="10" t="s">
        <v>2903</v>
      </c>
      <c r="Q671" s="10"/>
      <c r="R671" s="10"/>
      <c r="S671" s="10"/>
      <c r="T671" s="10" t="s">
        <v>634</v>
      </c>
      <c r="U671" s="10" t="s">
        <v>635</v>
      </c>
      <c r="V671" s="10" t="s">
        <v>2899</v>
      </c>
      <c r="W671" s="11">
        <v>3</v>
      </c>
      <c r="X671" s="10" t="s">
        <v>2907</v>
      </c>
      <c r="Y671" s="13">
        <v>317983048</v>
      </c>
      <c r="Z671" s="13">
        <v>317983048</v>
      </c>
      <c r="AA671"/>
      <c r="AB671"/>
      <c r="AC671"/>
    </row>
    <row r="672" spans="1:29" x14ac:dyDescent="0.25">
      <c r="A672" s="4" t="str">
        <f t="shared" si="39"/>
        <v>5102.01.11.23</v>
      </c>
      <c r="B672" s="4" t="str">
        <f t="shared" si="40"/>
        <v>5102.01.11</v>
      </c>
      <c r="C672" s="5" t="s">
        <v>629</v>
      </c>
      <c r="D672" s="6" t="s">
        <v>179</v>
      </c>
      <c r="E672" s="6" t="s">
        <v>180</v>
      </c>
      <c r="F672" s="6" t="s">
        <v>7</v>
      </c>
      <c r="G672" s="6" t="s">
        <v>181</v>
      </c>
      <c r="H672" s="6" t="s">
        <v>10</v>
      </c>
      <c r="I672" s="6" t="s">
        <v>2895</v>
      </c>
      <c r="J672" s="6">
        <v>4872</v>
      </c>
      <c r="K672" s="6" t="s">
        <v>2901</v>
      </c>
      <c r="L672" s="6">
        <f t="shared" si="41"/>
        <v>23</v>
      </c>
      <c r="M672" s="7">
        <v>2662499.9</v>
      </c>
      <c r="N672" s="7">
        <v>18</v>
      </c>
      <c r="O672" s="8" t="s">
        <v>2902</v>
      </c>
      <c r="P672" s="6" t="s">
        <v>2903</v>
      </c>
      <c r="Q672" s="6"/>
      <c r="R672" s="6"/>
      <c r="S672" s="6"/>
      <c r="T672" s="6" t="s">
        <v>634</v>
      </c>
      <c r="U672" s="6" t="s">
        <v>635</v>
      </c>
      <c r="V672" s="6" t="s">
        <v>2899</v>
      </c>
      <c r="W672" s="7">
        <v>3</v>
      </c>
      <c r="X672" s="6" t="s">
        <v>2904</v>
      </c>
      <c r="Y672" s="13">
        <v>317983048</v>
      </c>
      <c r="Z672" s="13">
        <v>317983048</v>
      </c>
      <c r="AA672"/>
      <c r="AB672"/>
      <c r="AC672"/>
    </row>
    <row r="673" spans="1:29" x14ac:dyDescent="0.25">
      <c r="A673" s="4" t="str">
        <f t="shared" si="39"/>
        <v>5102.01.11.24</v>
      </c>
      <c r="B673" s="4" t="str">
        <f t="shared" si="40"/>
        <v>5102.01.11</v>
      </c>
      <c r="C673" s="5" t="s">
        <v>629</v>
      </c>
      <c r="D673" s="6" t="s">
        <v>179</v>
      </c>
      <c r="E673" s="6" t="s">
        <v>180</v>
      </c>
      <c r="F673" s="6" t="s">
        <v>7</v>
      </c>
      <c r="G673" s="6" t="s">
        <v>181</v>
      </c>
      <c r="H673" s="6" t="s">
        <v>10</v>
      </c>
      <c r="I673" s="6" t="s">
        <v>2895</v>
      </c>
      <c r="J673" s="6">
        <v>4873</v>
      </c>
      <c r="K673" s="6" t="s">
        <v>2908</v>
      </c>
      <c r="L673" s="6">
        <f t="shared" si="41"/>
        <v>24</v>
      </c>
      <c r="M673" s="7">
        <v>14181701.4</v>
      </c>
      <c r="N673" s="7">
        <v>100</v>
      </c>
      <c r="O673" s="8" t="s">
        <v>2909</v>
      </c>
      <c r="P673" s="6" t="s">
        <v>2898</v>
      </c>
      <c r="Q673" s="6"/>
      <c r="R673" s="6"/>
      <c r="S673" s="6"/>
      <c r="T673" s="6" t="s">
        <v>634</v>
      </c>
      <c r="U673" s="6" t="s">
        <v>635</v>
      </c>
      <c r="V673" s="6" t="s">
        <v>2899</v>
      </c>
      <c r="W673" s="7">
        <v>3</v>
      </c>
      <c r="X673" s="6" t="s">
        <v>2910</v>
      </c>
      <c r="Y673" s="13">
        <v>317983048</v>
      </c>
      <c r="Z673" s="13">
        <v>317983048</v>
      </c>
      <c r="AA673"/>
      <c r="AB673"/>
      <c r="AC673"/>
    </row>
    <row r="674" spans="1:29" x14ac:dyDescent="0.25">
      <c r="A674" s="4" t="str">
        <f t="shared" si="39"/>
        <v>5102.01.11.25</v>
      </c>
      <c r="B674" s="4" t="str">
        <f t="shared" si="40"/>
        <v>5102.01.11</v>
      </c>
      <c r="C674" s="9" t="s">
        <v>629</v>
      </c>
      <c r="D674" s="10" t="s">
        <v>179</v>
      </c>
      <c r="E674" s="10" t="s">
        <v>180</v>
      </c>
      <c r="F674" s="10" t="s">
        <v>7</v>
      </c>
      <c r="G674" s="10" t="s">
        <v>181</v>
      </c>
      <c r="H674" s="10" t="s">
        <v>10</v>
      </c>
      <c r="I674" s="10" t="s">
        <v>2895</v>
      </c>
      <c r="J674" s="10">
        <v>4874</v>
      </c>
      <c r="K674" s="10" t="s">
        <v>2941</v>
      </c>
      <c r="L674" s="6">
        <f t="shared" si="41"/>
        <v>25</v>
      </c>
      <c r="M674" s="11">
        <v>2363616.9</v>
      </c>
      <c r="N674" s="11">
        <v>3</v>
      </c>
      <c r="O674" s="12" t="s">
        <v>2942</v>
      </c>
      <c r="P674" s="10" t="s">
        <v>2898</v>
      </c>
      <c r="Q674" s="10"/>
      <c r="R674" s="10"/>
      <c r="S674" s="10"/>
      <c r="T674" s="10" t="s">
        <v>634</v>
      </c>
      <c r="U674" s="10" t="s">
        <v>635</v>
      </c>
      <c r="V674" s="10" t="s">
        <v>2899</v>
      </c>
      <c r="W674" s="11">
        <v>3</v>
      </c>
      <c r="X674" s="10" t="s">
        <v>2943</v>
      </c>
      <c r="Y674" s="13">
        <v>317983048</v>
      </c>
      <c r="Z674" s="13">
        <v>317983048</v>
      </c>
      <c r="AA674"/>
      <c r="AB674"/>
      <c r="AC674"/>
    </row>
    <row r="675" spans="1:29" x14ac:dyDescent="0.25">
      <c r="A675" s="4" t="str">
        <f t="shared" si="39"/>
        <v>5102.01.11.26</v>
      </c>
      <c r="B675" s="4" t="str">
        <f t="shared" si="40"/>
        <v>5102.01.11</v>
      </c>
      <c r="C675" s="5" t="s">
        <v>629</v>
      </c>
      <c r="D675" s="6" t="s">
        <v>179</v>
      </c>
      <c r="E675" s="6" t="s">
        <v>180</v>
      </c>
      <c r="F675" s="6" t="s">
        <v>7</v>
      </c>
      <c r="G675" s="6" t="s">
        <v>181</v>
      </c>
      <c r="H675" s="6" t="s">
        <v>10</v>
      </c>
      <c r="I675" s="6" t="s">
        <v>2895</v>
      </c>
      <c r="J675" s="6">
        <v>4875</v>
      </c>
      <c r="K675" s="6" t="s">
        <v>2944</v>
      </c>
      <c r="L675" s="6">
        <f t="shared" si="41"/>
        <v>26</v>
      </c>
      <c r="M675" s="7">
        <v>3545425.35</v>
      </c>
      <c r="N675" s="7">
        <v>100</v>
      </c>
      <c r="O675" s="8" t="s">
        <v>2897</v>
      </c>
      <c r="P675" s="6" t="s">
        <v>2898</v>
      </c>
      <c r="Q675" s="6"/>
      <c r="R675" s="6"/>
      <c r="S675" s="6"/>
      <c r="T675" s="6" t="s">
        <v>634</v>
      </c>
      <c r="U675" s="6" t="s">
        <v>635</v>
      </c>
      <c r="V675" s="6" t="s">
        <v>2899</v>
      </c>
      <c r="W675" s="7">
        <v>3</v>
      </c>
      <c r="X675" s="6" t="s">
        <v>2900</v>
      </c>
      <c r="Y675" s="13">
        <v>317983048</v>
      </c>
      <c r="Z675" s="13">
        <v>317983048</v>
      </c>
      <c r="AA675"/>
      <c r="AB675"/>
      <c r="AC675"/>
    </row>
    <row r="676" spans="1:29" x14ac:dyDescent="0.25">
      <c r="A676" s="4" t="str">
        <f t="shared" si="39"/>
        <v>5102.01.11.27</v>
      </c>
      <c r="B676" s="4" t="str">
        <f t="shared" si="40"/>
        <v>5102.01.11</v>
      </c>
      <c r="C676" s="9" t="s">
        <v>629</v>
      </c>
      <c r="D676" s="10" t="s">
        <v>179</v>
      </c>
      <c r="E676" s="10" t="s">
        <v>180</v>
      </c>
      <c r="F676" s="10" t="s">
        <v>7</v>
      </c>
      <c r="G676" s="10" t="s">
        <v>181</v>
      </c>
      <c r="H676" s="10" t="s">
        <v>10</v>
      </c>
      <c r="I676" s="10" t="s">
        <v>2895</v>
      </c>
      <c r="J676" s="10">
        <v>4876</v>
      </c>
      <c r="K676" s="10" t="s">
        <v>2896</v>
      </c>
      <c r="L676" s="6">
        <f t="shared" si="41"/>
        <v>27</v>
      </c>
      <c r="M676" s="11">
        <v>3545425.35</v>
      </c>
      <c r="N676" s="11">
        <v>100</v>
      </c>
      <c r="O676" s="12" t="s">
        <v>2897</v>
      </c>
      <c r="P676" s="10" t="s">
        <v>2898</v>
      </c>
      <c r="Q676" s="10"/>
      <c r="R676" s="10"/>
      <c r="S676" s="10"/>
      <c r="T676" s="10" t="s">
        <v>634</v>
      </c>
      <c r="U676" s="10" t="s">
        <v>635</v>
      </c>
      <c r="V676" s="10" t="s">
        <v>2899</v>
      </c>
      <c r="W676" s="11">
        <v>3</v>
      </c>
      <c r="X676" s="10" t="s">
        <v>2900</v>
      </c>
      <c r="Y676" s="13">
        <v>317983048</v>
      </c>
      <c r="Z676" s="13">
        <v>317983048</v>
      </c>
      <c r="AA676"/>
      <c r="AB676"/>
      <c r="AC676"/>
    </row>
    <row r="677" spans="1:29" x14ac:dyDescent="0.25">
      <c r="A677" s="4" t="str">
        <f t="shared" si="39"/>
        <v>5103.01.11.1</v>
      </c>
      <c r="B677" s="4" t="str">
        <f t="shared" si="40"/>
        <v>5103.01.11</v>
      </c>
      <c r="C677" s="9" t="s">
        <v>629</v>
      </c>
      <c r="D677" s="10" t="s">
        <v>182</v>
      </c>
      <c r="E677" s="10" t="s">
        <v>183</v>
      </c>
      <c r="F677" s="10" t="s">
        <v>7</v>
      </c>
      <c r="G677" s="10" t="s">
        <v>184</v>
      </c>
      <c r="H677" s="10" t="s">
        <v>10</v>
      </c>
      <c r="I677" s="10" t="s">
        <v>2987</v>
      </c>
      <c r="J677" s="10">
        <v>1951</v>
      </c>
      <c r="K677" s="10" t="s">
        <v>2993</v>
      </c>
      <c r="L677" s="6">
        <f t="shared" si="41"/>
        <v>1</v>
      </c>
      <c r="M677" s="11">
        <v>1344540</v>
      </c>
      <c r="N677" s="11">
        <v>1500</v>
      </c>
      <c r="O677" s="12" t="s">
        <v>2994</v>
      </c>
      <c r="P677" s="10" t="s">
        <v>2995</v>
      </c>
      <c r="Q677" s="10"/>
      <c r="R677" s="10"/>
      <c r="S677" s="10"/>
      <c r="T677" s="10" t="s">
        <v>634</v>
      </c>
      <c r="U677" s="10" t="s">
        <v>635</v>
      </c>
      <c r="V677" s="10" t="s">
        <v>2991</v>
      </c>
      <c r="W677" s="11">
        <v>2</v>
      </c>
      <c r="X677" s="10" t="s">
        <v>2996</v>
      </c>
      <c r="Y677" s="13">
        <v>28808307</v>
      </c>
      <c r="Z677" s="13">
        <v>28808307</v>
      </c>
      <c r="AA677"/>
      <c r="AB677"/>
      <c r="AC677"/>
    </row>
    <row r="678" spans="1:29" x14ac:dyDescent="0.25">
      <c r="A678" s="4" t="str">
        <f t="shared" si="39"/>
        <v>5103.01.11.2</v>
      </c>
      <c r="B678" s="4" t="str">
        <f t="shared" si="40"/>
        <v>5103.01.11</v>
      </c>
      <c r="C678" s="5" t="s">
        <v>629</v>
      </c>
      <c r="D678" s="6" t="s">
        <v>182</v>
      </c>
      <c r="E678" s="6" t="s">
        <v>183</v>
      </c>
      <c r="F678" s="6" t="s">
        <v>7</v>
      </c>
      <c r="G678" s="6" t="s">
        <v>184</v>
      </c>
      <c r="H678" s="6" t="s">
        <v>10</v>
      </c>
      <c r="I678" s="6" t="s">
        <v>2987</v>
      </c>
      <c r="J678" s="6">
        <v>4836</v>
      </c>
      <c r="K678" s="6" t="s">
        <v>2988</v>
      </c>
      <c r="L678" s="6">
        <f t="shared" si="41"/>
        <v>2</v>
      </c>
      <c r="M678" s="7">
        <v>576236</v>
      </c>
      <c r="N678" s="7">
        <v>75</v>
      </c>
      <c r="O678" s="8" t="s">
        <v>2989</v>
      </c>
      <c r="P678" s="6" t="s">
        <v>2990</v>
      </c>
      <c r="Q678" s="6"/>
      <c r="R678" s="6"/>
      <c r="S678" s="6"/>
      <c r="T678" s="6" t="s">
        <v>634</v>
      </c>
      <c r="U678" s="6" t="s">
        <v>635</v>
      </c>
      <c r="V678" s="6" t="s">
        <v>2991</v>
      </c>
      <c r="W678" s="7">
        <v>2</v>
      </c>
      <c r="X678" s="6" t="s">
        <v>2992</v>
      </c>
      <c r="Y678" s="13">
        <v>28808307</v>
      </c>
      <c r="Z678" s="13">
        <v>28808307</v>
      </c>
      <c r="AA678"/>
      <c r="AB678"/>
      <c r="AC678"/>
    </row>
    <row r="679" spans="1:29" x14ac:dyDescent="0.25">
      <c r="A679" s="4" t="str">
        <f t="shared" si="39"/>
        <v>5104.01.11.1</v>
      </c>
      <c r="B679" s="4" t="str">
        <f t="shared" si="40"/>
        <v>5104.01.11</v>
      </c>
      <c r="C679" s="5" t="s">
        <v>629</v>
      </c>
      <c r="D679" s="6" t="s">
        <v>185</v>
      </c>
      <c r="E679" s="6" t="s">
        <v>186</v>
      </c>
      <c r="F679" s="6" t="s">
        <v>7</v>
      </c>
      <c r="G679" s="6" t="s">
        <v>187</v>
      </c>
      <c r="H679" s="6" t="s">
        <v>10</v>
      </c>
      <c r="I679" s="6" t="s">
        <v>2997</v>
      </c>
      <c r="J679" s="6">
        <v>4963</v>
      </c>
      <c r="K679" s="6" t="s">
        <v>2998</v>
      </c>
      <c r="L679" s="6">
        <f t="shared" si="41"/>
        <v>1</v>
      </c>
      <c r="M679" s="7">
        <v>15500000</v>
      </c>
      <c r="N679" s="7">
        <v>3</v>
      </c>
      <c r="O679" s="8" t="s">
        <v>2999</v>
      </c>
      <c r="P679" s="6" t="s">
        <v>3000</v>
      </c>
      <c r="Q679" s="6"/>
      <c r="R679" s="6"/>
      <c r="S679" s="6"/>
      <c r="T679" s="6" t="s">
        <v>634</v>
      </c>
      <c r="U679" s="6" t="s">
        <v>635</v>
      </c>
      <c r="V679" s="6" t="s">
        <v>3001</v>
      </c>
      <c r="W679" s="7">
        <v>3</v>
      </c>
      <c r="X679" s="6" t="s">
        <v>3002</v>
      </c>
      <c r="Y679" s="13">
        <v>458352904</v>
      </c>
      <c r="Z679" s="13">
        <v>471268986</v>
      </c>
      <c r="AA679"/>
      <c r="AB679"/>
      <c r="AC679"/>
    </row>
    <row r="680" spans="1:29" x14ac:dyDescent="0.25">
      <c r="A680" s="4" t="str">
        <f t="shared" si="39"/>
        <v>5104.01.11.2</v>
      </c>
      <c r="B680" s="4" t="str">
        <f t="shared" si="40"/>
        <v>5104.01.11</v>
      </c>
      <c r="C680" s="9" t="s">
        <v>629</v>
      </c>
      <c r="D680" s="10" t="s">
        <v>185</v>
      </c>
      <c r="E680" s="10" t="s">
        <v>186</v>
      </c>
      <c r="F680" s="10" t="s">
        <v>7</v>
      </c>
      <c r="G680" s="10" t="s">
        <v>187</v>
      </c>
      <c r="H680" s="10" t="s">
        <v>10</v>
      </c>
      <c r="I680" s="10" t="s">
        <v>2997</v>
      </c>
      <c r="J680" s="10">
        <v>4966</v>
      </c>
      <c r="K680" s="10" t="s">
        <v>3003</v>
      </c>
      <c r="L680" s="6">
        <f t="shared" si="41"/>
        <v>2</v>
      </c>
      <c r="M680" s="11">
        <v>15500000</v>
      </c>
      <c r="N680" s="11">
        <v>4</v>
      </c>
      <c r="O680" s="12" t="s">
        <v>3004</v>
      </c>
      <c r="P680" s="10" t="s">
        <v>3000</v>
      </c>
      <c r="Q680" s="10"/>
      <c r="R680" s="10"/>
      <c r="S680" s="10"/>
      <c r="T680" s="10" t="s">
        <v>634</v>
      </c>
      <c r="U680" s="10" t="s">
        <v>635</v>
      </c>
      <c r="V680" s="10" t="s">
        <v>3001</v>
      </c>
      <c r="W680" s="11">
        <v>3</v>
      </c>
      <c r="X680" s="10" t="s">
        <v>3005</v>
      </c>
      <c r="Y680" s="13">
        <v>458352904</v>
      </c>
      <c r="Z680" s="13">
        <v>471268986</v>
      </c>
      <c r="AA680"/>
      <c r="AB680"/>
      <c r="AC680"/>
    </row>
    <row r="681" spans="1:29" x14ac:dyDescent="0.25">
      <c r="A681" s="4" t="str">
        <f t="shared" si="39"/>
        <v>5104.01.11.3</v>
      </c>
      <c r="B681" s="4" t="str">
        <f t="shared" si="40"/>
        <v>5104.01.11</v>
      </c>
      <c r="C681" s="5" t="s">
        <v>629</v>
      </c>
      <c r="D681" s="6" t="s">
        <v>185</v>
      </c>
      <c r="E681" s="6" t="s">
        <v>186</v>
      </c>
      <c r="F681" s="6" t="s">
        <v>7</v>
      </c>
      <c r="G681" s="6" t="s">
        <v>187</v>
      </c>
      <c r="H681" s="6" t="s">
        <v>10</v>
      </c>
      <c r="I681" s="6" t="s">
        <v>2997</v>
      </c>
      <c r="J681" s="6">
        <v>4968</v>
      </c>
      <c r="K681" s="6" t="s">
        <v>3006</v>
      </c>
      <c r="L681" s="6">
        <f t="shared" si="41"/>
        <v>3</v>
      </c>
      <c r="M681" s="7">
        <v>15500000</v>
      </c>
      <c r="N681" s="7">
        <v>2</v>
      </c>
      <c r="O681" s="8" t="s">
        <v>3007</v>
      </c>
      <c r="P681" s="6" t="s">
        <v>3000</v>
      </c>
      <c r="Q681" s="6"/>
      <c r="R681" s="6"/>
      <c r="S681" s="6"/>
      <c r="T681" s="6" t="s">
        <v>634</v>
      </c>
      <c r="U681" s="6" t="s">
        <v>635</v>
      </c>
      <c r="V681" s="6" t="s">
        <v>3001</v>
      </c>
      <c r="W681" s="7">
        <v>3</v>
      </c>
      <c r="X681" s="6" t="s">
        <v>3008</v>
      </c>
      <c r="Y681" s="13">
        <v>458352904</v>
      </c>
      <c r="Z681" s="13">
        <v>471268986</v>
      </c>
      <c r="AA681"/>
      <c r="AB681"/>
      <c r="AC681"/>
    </row>
    <row r="682" spans="1:29" x14ac:dyDescent="0.25">
      <c r="A682" s="4" t="str">
        <f t="shared" si="39"/>
        <v>5109.01.11.1</v>
      </c>
      <c r="B682" s="4" t="str">
        <f t="shared" si="40"/>
        <v>5109.01.11</v>
      </c>
      <c r="C682" s="9" t="s">
        <v>629</v>
      </c>
      <c r="D682" s="10" t="s">
        <v>188</v>
      </c>
      <c r="E682" s="10" t="s">
        <v>189</v>
      </c>
      <c r="F682" s="10" t="s">
        <v>7</v>
      </c>
      <c r="G682" s="10" t="s">
        <v>190</v>
      </c>
      <c r="H682" s="10" t="s">
        <v>10</v>
      </c>
      <c r="I682" s="10" t="s">
        <v>3009</v>
      </c>
      <c r="J682" s="10">
        <v>4368</v>
      </c>
      <c r="K682" s="10" t="s">
        <v>3010</v>
      </c>
      <c r="L682" s="6">
        <f t="shared" si="41"/>
        <v>1</v>
      </c>
      <c r="M682" s="11">
        <v>50000000</v>
      </c>
      <c r="N682" s="11">
        <v>75</v>
      </c>
      <c r="O682" s="12" t="s">
        <v>3011</v>
      </c>
      <c r="P682" s="10" t="s">
        <v>3012</v>
      </c>
      <c r="Q682" s="10"/>
      <c r="R682" s="10"/>
      <c r="S682" s="10"/>
      <c r="T682" s="10" t="s">
        <v>634</v>
      </c>
      <c r="U682" s="10" t="s">
        <v>635</v>
      </c>
      <c r="V682" s="10" t="s">
        <v>3013</v>
      </c>
      <c r="W682" s="11">
        <v>4</v>
      </c>
      <c r="X682" s="10" t="s">
        <v>3014</v>
      </c>
      <c r="Y682" s="13">
        <v>134445945</v>
      </c>
      <c r="Z682" s="13">
        <v>134445945</v>
      </c>
      <c r="AA682"/>
      <c r="AB682"/>
      <c r="AC682"/>
    </row>
    <row r="683" spans="1:29" x14ac:dyDescent="0.25">
      <c r="A683" s="4" t="str">
        <f t="shared" si="39"/>
        <v>5109.01.11.2</v>
      </c>
      <c r="B683" s="4" t="str">
        <f t="shared" si="40"/>
        <v>5109.01.11</v>
      </c>
      <c r="C683" s="9" t="s">
        <v>629</v>
      </c>
      <c r="D683" s="10" t="s">
        <v>188</v>
      </c>
      <c r="E683" s="10" t="s">
        <v>189</v>
      </c>
      <c r="F683" s="10" t="s">
        <v>7</v>
      </c>
      <c r="G683" s="10" t="s">
        <v>190</v>
      </c>
      <c r="H683" s="10" t="s">
        <v>10</v>
      </c>
      <c r="I683" s="10" t="s">
        <v>3009</v>
      </c>
      <c r="J683" s="10">
        <v>4369</v>
      </c>
      <c r="K683" s="10" t="s">
        <v>3019</v>
      </c>
      <c r="L683" s="6">
        <f t="shared" si="41"/>
        <v>2</v>
      </c>
      <c r="M683" s="11">
        <v>11252326.539999999</v>
      </c>
      <c r="N683" s="11">
        <v>75</v>
      </c>
      <c r="O683" s="12" t="s">
        <v>3020</v>
      </c>
      <c r="P683" s="10" t="s">
        <v>3012</v>
      </c>
      <c r="Q683" s="10"/>
      <c r="R683" s="10"/>
      <c r="S683" s="10"/>
      <c r="T683" s="10" t="s">
        <v>634</v>
      </c>
      <c r="U683" s="10" t="s">
        <v>635</v>
      </c>
      <c r="V683" s="10" t="s">
        <v>3013</v>
      </c>
      <c r="W683" s="11">
        <v>4</v>
      </c>
      <c r="X683" s="10" t="s">
        <v>3021</v>
      </c>
      <c r="Y683" s="13">
        <v>134445945</v>
      </c>
      <c r="Z683" s="13">
        <v>134445945</v>
      </c>
      <c r="AA683"/>
      <c r="AB683"/>
      <c r="AC683"/>
    </row>
    <row r="684" spans="1:29" x14ac:dyDescent="0.25">
      <c r="A684" s="4" t="str">
        <f t="shared" si="39"/>
        <v>5109.01.11.3</v>
      </c>
      <c r="B684" s="4" t="str">
        <f t="shared" si="40"/>
        <v>5109.01.11</v>
      </c>
      <c r="C684" s="9" t="s">
        <v>629</v>
      </c>
      <c r="D684" s="10" t="s">
        <v>188</v>
      </c>
      <c r="E684" s="10" t="s">
        <v>189</v>
      </c>
      <c r="F684" s="10" t="s">
        <v>7</v>
      </c>
      <c r="G684" s="10" t="s">
        <v>190</v>
      </c>
      <c r="H684" s="10" t="s">
        <v>10</v>
      </c>
      <c r="I684" s="10" t="s">
        <v>3009</v>
      </c>
      <c r="J684" s="10">
        <v>4370</v>
      </c>
      <c r="K684" s="10" t="s">
        <v>3025</v>
      </c>
      <c r="L684" s="6">
        <f t="shared" si="41"/>
        <v>3</v>
      </c>
      <c r="M684" s="11">
        <v>25000000</v>
      </c>
      <c r="N684" s="11">
        <v>100</v>
      </c>
      <c r="O684" s="12" t="s">
        <v>35</v>
      </c>
      <c r="P684" s="10" t="s">
        <v>3012</v>
      </c>
      <c r="Q684" s="10"/>
      <c r="R684" s="10"/>
      <c r="S684" s="10"/>
      <c r="T684" s="10" t="s">
        <v>634</v>
      </c>
      <c r="U684" s="10" t="s">
        <v>635</v>
      </c>
      <c r="V684" s="10" t="s">
        <v>3013</v>
      </c>
      <c r="W684" s="11">
        <v>4</v>
      </c>
      <c r="X684" s="10" t="s">
        <v>3026</v>
      </c>
      <c r="Y684" s="13">
        <v>134445945</v>
      </c>
      <c r="Z684" s="13">
        <v>134445945</v>
      </c>
      <c r="AA684"/>
      <c r="AB684"/>
      <c r="AC684"/>
    </row>
    <row r="685" spans="1:29" x14ac:dyDescent="0.25">
      <c r="A685" s="4" t="str">
        <f t="shared" si="39"/>
        <v>5109.01.11.4</v>
      </c>
      <c r="B685" s="4" t="str">
        <f t="shared" si="40"/>
        <v>5109.01.11</v>
      </c>
      <c r="C685" s="5" t="s">
        <v>629</v>
      </c>
      <c r="D685" s="6" t="s">
        <v>188</v>
      </c>
      <c r="E685" s="6" t="s">
        <v>189</v>
      </c>
      <c r="F685" s="6" t="s">
        <v>7</v>
      </c>
      <c r="G685" s="6" t="s">
        <v>190</v>
      </c>
      <c r="H685" s="6" t="s">
        <v>10</v>
      </c>
      <c r="I685" s="6" t="s">
        <v>3009</v>
      </c>
      <c r="J685" s="6">
        <v>4371</v>
      </c>
      <c r="K685" s="6" t="s">
        <v>3015</v>
      </c>
      <c r="L685" s="6">
        <f t="shared" si="41"/>
        <v>4</v>
      </c>
      <c r="M685" s="7">
        <v>10693618.449999999</v>
      </c>
      <c r="N685" s="7">
        <v>4</v>
      </c>
      <c r="O685" s="8" t="s">
        <v>3016</v>
      </c>
      <c r="P685" s="6" t="s">
        <v>3017</v>
      </c>
      <c r="Q685" s="6"/>
      <c r="R685" s="6"/>
      <c r="S685" s="6"/>
      <c r="T685" s="6" t="s">
        <v>634</v>
      </c>
      <c r="U685" s="6" t="s">
        <v>635</v>
      </c>
      <c r="V685" s="6" t="s">
        <v>3013</v>
      </c>
      <c r="W685" s="7">
        <v>4</v>
      </c>
      <c r="X685" s="6" t="s">
        <v>3018</v>
      </c>
      <c r="Y685" s="13">
        <v>134445945</v>
      </c>
      <c r="Z685" s="13">
        <v>134445945</v>
      </c>
      <c r="AA685"/>
      <c r="AB685"/>
      <c r="AC685"/>
    </row>
    <row r="686" spans="1:29" x14ac:dyDescent="0.25">
      <c r="A686" s="4" t="str">
        <f t="shared" si="39"/>
        <v>5109.01.11.5</v>
      </c>
      <c r="B686" s="4" t="str">
        <f t="shared" si="40"/>
        <v>5109.01.11</v>
      </c>
      <c r="C686" s="5" t="s">
        <v>629</v>
      </c>
      <c r="D686" s="6" t="s">
        <v>188</v>
      </c>
      <c r="E686" s="6" t="s">
        <v>189</v>
      </c>
      <c r="F686" s="6" t="s">
        <v>7</v>
      </c>
      <c r="G686" s="6" t="s">
        <v>190</v>
      </c>
      <c r="H686" s="6" t="s">
        <v>10</v>
      </c>
      <c r="I686" s="6" t="s">
        <v>3009</v>
      </c>
      <c r="J686" s="6">
        <v>4372</v>
      </c>
      <c r="K686" s="6" t="s">
        <v>3022</v>
      </c>
      <c r="L686" s="6">
        <f t="shared" si="41"/>
        <v>5</v>
      </c>
      <c r="M686" s="7">
        <v>17000000</v>
      </c>
      <c r="N686" s="7">
        <v>90</v>
      </c>
      <c r="O686" s="8" t="s">
        <v>3023</v>
      </c>
      <c r="P686" s="6" t="s">
        <v>3012</v>
      </c>
      <c r="Q686" s="6"/>
      <c r="R686" s="6"/>
      <c r="S686" s="6"/>
      <c r="T686" s="6" t="s">
        <v>634</v>
      </c>
      <c r="U686" s="6" t="s">
        <v>635</v>
      </c>
      <c r="V686" s="6" t="s">
        <v>3013</v>
      </c>
      <c r="W686" s="7">
        <v>4</v>
      </c>
      <c r="X686" s="6" t="s">
        <v>3024</v>
      </c>
      <c r="Y686" s="13">
        <v>134445945</v>
      </c>
      <c r="Z686" s="13">
        <v>134445945</v>
      </c>
      <c r="AA686"/>
      <c r="AB686"/>
      <c r="AC686"/>
    </row>
    <row r="687" spans="1:29" x14ac:dyDescent="0.25">
      <c r="A687" s="4" t="str">
        <f t="shared" si="39"/>
        <v>5111.01.11.1</v>
      </c>
      <c r="B687" s="4" t="str">
        <f t="shared" si="40"/>
        <v>5111.01.11</v>
      </c>
      <c r="C687" s="9" t="s">
        <v>629</v>
      </c>
      <c r="D687" s="10" t="s">
        <v>191</v>
      </c>
      <c r="E687" s="10" t="s">
        <v>192</v>
      </c>
      <c r="F687" s="10" t="s">
        <v>7</v>
      </c>
      <c r="G687" s="10" t="s">
        <v>193</v>
      </c>
      <c r="H687" s="10" t="s">
        <v>10</v>
      </c>
      <c r="I687" s="10" t="s">
        <v>3033</v>
      </c>
      <c r="J687" s="10">
        <v>3134</v>
      </c>
      <c r="K687" s="10" t="s">
        <v>3034</v>
      </c>
      <c r="L687" s="6">
        <f t="shared" si="41"/>
        <v>1</v>
      </c>
      <c r="M687" s="11">
        <v>2499999</v>
      </c>
      <c r="N687" s="11">
        <v>69608</v>
      </c>
      <c r="O687" s="12" t="s">
        <v>3035</v>
      </c>
      <c r="P687" s="10" t="s">
        <v>3036</v>
      </c>
      <c r="Q687" s="10"/>
      <c r="R687" s="10"/>
      <c r="S687" s="10"/>
      <c r="T687" s="10" t="s">
        <v>634</v>
      </c>
      <c r="U687" s="10" t="s">
        <v>635</v>
      </c>
      <c r="V687" s="10" t="s">
        <v>3037</v>
      </c>
      <c r="W687" s="11">
        <v>3</v>
      </c>
      <c r="X687" s="10" t="s">
        <v>3038</v>
      </c>
      <c r="Y687" s="13">
        <v>74145555</v>
      </c>
      <c r="Z687" s="13">
        <v>1061081479</v>
      </c>
      <c r="AA687"/>
      <c r="AB687"/>
      <c r="AC687"/>
    </row>
    <row r="688" spans="1:29" x14ac:dyDescent="0.25">
      <c r="A688" s="4" t="str">
        <f t="shared" si="39"/>
        <v>5111.01.11.2</v>
      </c>
      <c r="B688" s="4" t="str">
        <f t="shared" si="40"/>
        <v>5111.01.11</v>
      </c>
      <c r="C688" s="5" t="s">
        <v>629</v>
      </c>
      <c r="D688" s="6" t="s">
        <v>191</v>
      </c>
      <c r="E688" s="6" t="s">
        <v>192</v>
      </c>
      <c r="F688" s="6" t="s">
        <v>7</v>
      </c>
      <c r="G688" s="6" t="s">
        <v>193</v>
      </c>
      <c r="H688" s="6" t="s">
        <v>10</v>
      </c>
      <c r="I688" s="6" t="s">
        <v>3033</v>
      </c>
      <c r="J688" s="6">
        <v>3135</v>
      </c>
      <c r="K688" s="6" t="s">
        <v>3054</v>
      </c>
      <c r="L688" s="6">
        <f t="shared" si="41"/>
        <v>2</v>
      </c>
      <c r="M688" s="7">
        <v>1456715</v>
      </c>
      <c r="N688" s="7">
        <v>97451</v>
      </c>
      <c r="O688" s="8" t="s">
        <v>3055</v>
      </c>
      <c r="P688" s="6" t="s">
        <v>3036</v>
      </c>
      <c r="Q688" s="6"/>
      <c r="R688" s="6"/>
      <c r="S688" s="6"/>
      <c r="T688" s="6" t="s">
        <v>634</v>
      </c>
      <c r="U688" s="6" t="s">
        <v>635</v>
      </c>
      <c r="V688" s="6" t="s">
        <v>3037</v>
      </c>
      <c r="W688" s="7">
        <v>3</v>
      </c>
      <c r="X688" s="6" t="s">
        <v>3056</v>
      </c>
      <c r="Y688" s="13">
        <v>74145555</v>
      </c>
      <c r="Z688" s="13">
        <v>1061081479</v>
      </c>
      <c r="AA688"/>
      <c r="AB688"/>
      <c r="AC688"/>
    </row>
    <row r="689" spans="1:29" x14ac:dyDescent="0.25">
      <c r="A689" s="4" t="str">
        <f t="shared" si="39"/>
        <v>5111.01.11.3</v>
      </c>
      <c r="B689" s="4" t="str">
        <f t="shared" si="40"/>
        <v>5111.01.11</v>
      </c>
      <c r="C689" s="5" t="s">
        <v>629</v>
      </c>
      <c r="D689" s="6" t="s">
        <v>191</v>
      </c>
      <c r="E689" s="6" t="s">
        <v>192</v>
      </c>
      <c r="F689" s="6" t="s">
        <v>7</v>
      </c>
      <c r="G689" s="6" t="s">
        <v>193</v>
      </c>
      <c r="H689" s="6" t="s">
        <v>10</v>
      </c>
      <c r="I689" s="6" t="s">
        <v>3033</v>
      </c>
      <c r="J689" s="6">
        <v>3136</v>
      </c>
      <c r="K689" s="6" t="s">
        <v>3047</v>
      </c>
      <c r="L689" s="6">
        <f t="shared" si="41"/>
        <v>3</v>
      </c>
      <c r="M689" s="7">
        <v>1643717.43</v>
      </c>
      <c r="N689" s="7">
        <v>22</v>
      </c>
      <c r="O689" s="8" t="s">
        <v>3048</v>
      </c>
      <c r="P689" s="6" t="s">
        <v>3049</v>
      </c>
      <c r="Q689" s="6"/>
      <c r="R689" s="6"/>
      <c r="S689" s="6"/>
      <c r="T689" s="6" t="s">
        <v>634</v>
      </c>
      <c r="U689" s="6" t="s">
        <v>635</v>
      </c>
      <c r="V689" s="6" t="s">
        <v>3037</v>
      </c>
      <c r="W689" s="7">
        <v>3</v>
      </c>
      <c r="X689" s="6" t="s">
        <v>3050</v>
      </c>
      <c r="Y689" s="13">
        <v>74145555</v>
      </c>
      <c r="Z689" s="13">
        <v>1061081479</v>
      </c>
      <c r="AA689"/>
      <c r="AB689"/>
      <c r="AC689"/>
    </row>
    <row r="690" spans="1:29" x14ac:dyDescent="0.25">
      <c r="A690" s="4" t="str">
        <f t="shared" si="39"/>
        <v>5111.01.11.4</v>
      </c>
      <c r="B690" s="4" t="str">
        <f t="shared" si="40"/>
        <v>5111.01.11</v>
      </c>
      <c r="C690" s="9" t="s">
        <v>629</v>
      </c>
      <c r="D690" s="10" t="s">
        <v>191</v>
      </c>
      <c r="E690" s="10" t="s">
        <v>192</v>
      </c>
      <c r="F690" s="10" t="s">
        <v>7</v>
      </c>
      <c r="G690" s="10" t="s">
        <v>193</v>
      </c>
      <c r="H690" s="10" t="s">
        <v>10</v>
      </c>
      <c r="I690" s="10" t="s">
        <v>3033</v>
      </c>
      <c r="J690" s="10">
        <v>3137</v>
      </c>
      <c r="K690" s="10" t="s">
        <v>3051</v>
      </c>
      <c r="L690" s="6">
        <f t="shared" si="41"/>
        <v>4</v>
      </c>
      <c r="M690" s="11">
        <v>19550000</v>
      </c>
      <c r="N690" s="11">
        <v>1303</v>
      </c>
      <c r="O690" s="12" t="s">
        <v>3052</v>
      </c>
      <c r="P690" s="10" t="s">
        <v>3049</v>
      </c>
      <c r="Q690" s="10"/>
      <c r="R690" s="10"/>
      <c r="S690" s="10"/>
      <c r="T690" s="10" t="s">
        <v>634</v>
      </c>
      <c r="U690" s="10" t="s">
        <v>635</v>
      </c>
      <c r="V690" s="10" t="s">
        <v>3037</v>
      </c>
      <c r="W690" s="11">
        <v>3</v>
      </c>
      <c r="X690" s="10" t="s">
        <v>3053</v>
      </c>
      <c r="Y690" s="13">
        <v>74145555</v>
      </c>
      <c r="Z690" s="13">
        <v>1061081479</v>
      </c>
      <c r="AA690"/>
      <c r="AB690"/>
      <c r="AC690"/>
    </row>
    <row r="691" spans="1:29" x14ac:dyDescent="0.25">
      <c r="A691" s="4" t="str">
        <f t="shared" si="39"/>
        <v>5111.01.11.5</v>
      </c>
      <c r="B691" s="4" t="str">
        <f t="shared" si="40"/>
        <v>5111.01.11</v>
      </c>
      <c r="C691" s="9" t="s">
        <v>629</v>
      </c>
      <c r="D691" s="10" t="s">
        <v>191</v>
      </c>
      <c r="E691" s="10" t="s">
        <v>192</v>
      </c>
      <c r="F691" s="10" t="s">
        <v>7</v>
      </c>
      <c r="G691" s="10" t="s">
        <v>193</v>
      </c>
      <c r="H691" s="10" t="s">
        <v>10</v>
      </c>
      <c r="I691" s="10" t="s">
        <v>3033</v>
      </c>
      <c r="J691" s="10">
        <v>3214</v>
      </c>
      <c r="K691" s="10" t="s">
        <v>3043</v>
      </c>
      <c r="L691" s="6">
        <f t="shared" si="41"/>
        <v>5</v>
      </c>
      <c r="M691" s="11">
        <v>20900121.34</v>
      </c>
      <c r="N691" s="11">
        <v>24</v>
      </c>
      <c r="O691" s="12" t="s">
        <v>3044</v>
      </c>
      <c r="P691" s="10" t="s">
        <v>3045</v>
      </c>
      <c r="Q691" s="10"/>
      <c r="R691" s="10"/>
      <c r="S691" s="10"/>
      <c r="T691" s="10" t="s">
        <v>634</v>
      </c>
      <c r="U691" s="10" t="s">
        <v>635</v>
      </c>
      <c r="V691" s="10" t="s">
        <v>3037</v>
      </c>
      <c r="W691" s="11">
        <v>3</v>
      </c>
      <c r="X691" s="10" t="s">
        <v>3046</v>
      </c>
      <c r="Y691" s="13">
        <v>74145555</v>
      </c>
      <c r="Z691" s="13">
        <v>1061081479</v>
      </c>
      <c r="AA691"/>
      <c r="AB691"/>
      <c r="AC691"/>
    </row>
    <row r="692" spans="1:29" x14ac:dyDescent="0.25">
      <c r="A692" s="4" t="str">
        <f t="shared" si="39"/>
        <v>5111.01.11.6</v>
      </c>
      <c r="B692" s="4" t="str">
        <f t="shared" si="40"/>
        <v>5111.01.11</v>
      </c>
      <c r="C692" s="9" t="s">
        <v>629</v>
      </c>
      <c r="D692" s="10" t="s">
        <v>191</v>
      </c>
      <c r="E692" s="10" t="s">
        <v>192</v>
      </c>
      <c r="F692" s="10" t="s">
        <v>7</v>
      </c>
      <c r="G692" s="10" t="s">
        <v>193</v>
      </c>
      <c r="H692" s="10" t="s">
        <v>10</v>
      </c>
      <c r="I692" s="10" t="s">
        <v>3033</v>
      </c>
      <c r="J692" s="10">
        <v>3215</v>
      </c>
      <c r="K692" s="10" t="s">
        <v>3057</v>
      </c>
      <c r="L692" s="6">
        <f t="shared" si="41"/>
        <v>6</v>
      </c>
      <c r="M692" s="11">
        <v>5786798.1100000003</v>
      </c>
      <c r="N692" s="11">
        <v>13</v>
      </c>
      <c r="O692" s="12" t="s">
        <v>3058</v>
      </c>
      <c r="P692" s="10" t="s">
        <v>3045</v>
      </c>
      <c r="Q692" s="10"/>
      <c r="R692" s="10"/>
      <c r="S692" s="10"/>
      <c r="T692" s="10" t="s">
        <v>634</v>
      </c>
      <c r="U692" s="10" t="s">
        <v>635</v>
      </c>
      <c r="V692" s="10" t="s">
        <v>3037</v>
      </c>
      <c r="W692" s="11">
        <v>3</v>
      </c>
      <c r="X692" s="10" t="s">
        <v>3059</v>
      </c>
      <c r="Y692" s="13">
        <v>74145555</v>
      </c>
      <c r="Z692" s="13">
        <v>1061081479</v>
      </c>
      <c r="AA692"/>
      <c r="AB692"/>
      <c r="AC692"/>
    </row>
    <row r="693" spans="1:29" x14ac:dyDescent="0.25">
      <c r="A693" s="4" t="str">
        <f t="shared" si="39"/>
        <v>5111.01.12.1</v>
      </c>
      <c r="B693" s="4" t="str">
        <f t="shared" si="40"/>
        <v>5111.01.12</v>
      </c>
      <c r="C693" s="5" t="s">
        <v>629</v>
      </c>
      <c r="D693" s="6" t="s">
        <v>191</v>
      </c>
      <c r="E693" s="6" t="s">
        <v>192</v>
      </c>
      <c r="F693" s="6" t="s">
        <v>7</v>
      </c>
      <c r="G693" s="6" t="s">
        <v>193</v>
      </c>
      <c r="H693" s="6" t="s">
        <v>32</v>
      </c>
      <c r="I693" s="6" t="s">
        <v>3027</v>
      </c>
      <c r="J693" s="6">
        <v>3139</v>
      </c>
      <c r="K693" s="6" t="s">
        <v>3039</v>
      </c>
      <c r="L693" s="6">
        <f t="shared" si="41"/>
        <v>1</v>
      </c>
      <c r="M693" s="7">
        <v>9933339.0899999999</v>
      </c>
      <c r="N693" s="7">
        <v>3332</v>
      </c>
      <c r="O693" s="8" t="s">
        <v>3040</v>
      </c>
      <c r="P693" s="6" t="s">
        <v>3041</v>
      </c>
      <c r="Q693" s="6"/>
      <c r="R693" s="6"/>
      <c r="S693" s="6"/>
      <c r="T693" s="6" t="s">
        <v>634</v>
      </c>
      <c r="U693" s="6" t="s">
        <v>635</v>
      </c>
      <c r="V693" s="6" t="s">
        <v>3031</v>
      </c>
      <c r="W693" s="7">
        <v>3</v>
      </c>
      <c r="X693" s="6" t="s">
        <v>3042</v>
      </c>
      <c r="Y693" s="13">
        <v>33111131</v>
      </c>
      <c r="Z693" s="13">
        <v>1061081479</v>
      </c>
      <c r="AA693"/>
      <c r="AB693"/>
      <c r="AC693"/>
    </row>
    <row r="694" spans="1:29" x14ac:dyDescent="0.25">
      <c r="A694" s="4" t="str">
        <f t="shared" si="39"/>
        <v>5111.01.12.2</v>
      </c>
      <c r="B694" s="4" t="str">
        <f t="shared" si="40"/>
        <v>5111.01.12</v>
      </c>
      <c r="C694" s="5" t="s">
        <v>629</v>
      </c>
      <c r="D694" s="6" t="s">
        <v>191</v>
      </c>
      <c r="E694" s="6" t="s">
        <v>192</v>
      </c>
      <c r="F694" s="6" t="s">
        <v>7</v>
      </c>
      <c r="G694" s="6" t="s">
        <v>193</v>
      </c>
      <c r="H694" s="6" t="s">
        <v>32</v>
      </c>
      <c r="I694" s="6" t="s">
        <v>3027</v>
      </c>
      <c r="J694" s="6">
        <v>3140</v>
      </c>
      <c r="K694" s="6" t="s">
        <v>3028</v>
      </c>
      <c r="L694" s="6">
        <f t="shared" si="41"/>
        <v>2</v>
      </c>
      <c r="M694" s="7">
        <v>2317779.19</v>
      </c>
      <c r="N694" s="7">
        <v>376317</v>
      </c>
      <c r="O694" s="8" t="s">
        <v>3029</v>
      </c>
      <c r="P694" s="6" t="s">
        <v>3030</v>
      </c>
      <c r="Q694" s="6"/>
      <c r="R694" s="6"/>
      <c r="S694" s="6"/>
      <c r="T694" s="6" t="s">
        <v>634</v>
      </c>
      <c r="U694" s="6" t="s">
        <v>635</v>
      </c>
      <c r="V694" s="6" t="s">
        <v>3031</v>
      </c>
      <c r="W694" s="7">
        <v>3</v>
      </c>
      <c r="X694" s="6" t="s">
        <v>3032</v>
      </c>
      <c r="Y694" s="13">
        <v>33111131</v>
      </c>
      <c r="Z694" s="13">
        <v>1061081479</v>
      </c>
      <c r="AA694"/>
      <c r="AB694"/>
      <c r="AC694"/>
    </row>
    <row r="695" spans="1:29" x14ac:dyDescent="0.25">
      <c r="A695" s="4" t="str">
        <f t="shared" si="39"/>
        <v>5112.01.11.1</v>
      </c>
      <c r="B695" s="4" t="str">
        <f t="shared" si="40"/>
        <v>5112.01.11</v>
      </c>
      <c r="C695" s="9" t="s">
        <v>629</v>
      </c>
      <c r="D695" s="10" t="s">
        <v>515</v>
      </c>
      <c r="E695" s="10" t="s">
        <v>3060</v>
      </c>
      <c r="F695" s="10" t="s">
        <v>7</v>
      </c>
      <c r="G695" s="10" t="s">
        <v>3061</v>
      </c>
      <c r="H695" s="10" t="s">
        <v>10</v>
      </c>
      <c r="I695" s="10" t="s">
        <v>3062</v>
      </c>
      <c r="J695" s="10">
        <v>3143</v>
      </c>
      <c r="K695" s="10" t="s">
        <v>3067</v>
      </c>
      <c r="L695" s="6">
        <f t="shared" si="41"/>
        <v>1</v>
      </c>
      <c r="M695" s="11">
        <v>39557401</v>
      </c>
      <c r="N695" s="11">
        <v>48</v>
      </c>
      <c r="O695" s="12" t="s">
        <v>3064</v>
      </c>
      <c r="P695" s="10" t="s">
        <v>1010</v>
      </c>
      <c r="Q695" s="10"/>
      <c r="R695" s="10"/>
      <c r="S695" s="10"/>
      <c r="T695" s="10" t="s">
        <v>634</v>
      </c>
      <c r="U695" s="10" t="s">
        <v>635</v>
      </c>
      <c r="V695" s="10" t="s">
        <v>3065</v>
      </c>
      <c r="W695" s="11">
        <v>4</v>
      </c>
      <c r="X695" s="10" t="s">
        <v>3068</v>
      </c>
      <c r="Y695" s="13">
        <v>55557401</v>
      </c>
      <c r="Z695" s="13">
        <v>55557401</v>
      </c>
      <c r="AA695"/>
      <c r="AB695"/>
      <c r="AC695"/>
    </row>
    <row r="696" spans="1:29" x14ac:dyDescent="0.25">
      <c r="A696" s="4" t="str">
        <f t="shared" si="39"/>
        <v>5112.01.11.2</v>
      </c>
      <c r="B696" s="4" t="str">
        <f t="shared" si="40"/>
        <v>5112.01.11</v>
      </c>
      <c r="C696" s="5" t="s">
        <v>629</v>
      </c>
      <c r="D696" s="6" t="s">
        <v>515</v>
      </c>
      <c r="E696" s="6" t="s">
        <v>3060</v>
      </c>
      <c r="F696" s="6" t="s">
        <v>7</v>
      </c>
      <c r="G696" s="6" t="s">
        <v>3061</v>
      </c>
      <c r="H696" s="6" t="s">
        <v>10</v>
      </c>
      <c r="I696" s="6" t="s">
        <v>3062</v>
      </c>
      <c r="J696" s="6">
        <v>3144</v>
      </c>
      <c r="K696" s="6" t="s">
        <v>3063</v>
      </c>
      <c r="L696" s="6">
        <f t="shared" si="41"/>
        <v>2</v>
      </c>
      <c r="M696" s="7">
        <v>16000000</v>
      </c>
      <c r="N696" s="7">
        <v>48</v>
      </c>
      <c r="O696" s="8" t="s">
        <v>3064</v>
      </c>
      <c r="P696" s="6" t="s">
        <v>1010</v>
      </c>
      <c r="Q696" s="6"/>
      <c r="R696" s="6"/>
      <c r="S696" s="6"/>
      <c r="T696" s="6" t="s">
        <v>634</v>
      </c>
      <c r="U696" s="6" t="s">
        <v>635</v>
      </c>
      <c r="V696" s="6" t="s">
        <v>3065</v>
      </c>
      <c r="W696" s="7">
        <v>4</v>
      </c>
      <c r="X696" s="6" t="s">
        <v>3066</v>
      </c>
      <c r="Y696" s="13">
        <v>55557401</v>
      </c>
      <c r="Z696" s="13">
        <v>55557401</v>
      </c>
      <c r="AA696"/>
      <c r="AB696"/>
      <c r="AC696"/>
    </row>
    <row r="697" spans="1:29" x14ac:dyDescent="0.25">
      <c r="A697" s="4" t="str">
        <f t="shared" si="39"/>
        <v>5114.01.11.1</v>
      </c>
      <c r="B697" s="4" t="str">
        <f t="shared" si="40"/>
        <v>5114.01.11</v>
      </c>
      <c r="C697" s="9" t="s">
        <v>629</v>
      </c>
      <c r="D697" s="10" t="s">
        <v>517</v>
      </c>
      <c r="E697" s="10" t="s">
        <v>3069</v>
      </c>
      <c r="F697" s="10" t="s">
        <v>7</v>
      </c>
      <c r="G697" s="10" t="s">
        <v>3070</v>
      </c>
      <c r="H697" s="10" t="s">
        <v>10</v>
      </c>
      <c r="I697" s="10" t="s">
        <v>3071</v>
      </c>
      <c r="J697" s="10">
        <v>4973</v>
      </c>
      <c r="K697" s="10" t="s">
        <v>3077</v>
      </c>
      <c r="L697" s="6">
        <f t="shared" si="41"/>
        <v>1</v>
      </c>
      <c r="M697" s="11">
        <v>211483</v>
      </c>
      <c r="N697" s="11">
        <v>2</v>
      </c>
      <c r="O697" s="12" t="s">
        <v>3078</v>
      </c>
      <c r="P697" s="10" t="s">
        <v>3079</v>
      </c>
      <c r="Q697" s="10"/>
      <c r="R697" s="10"/>
      <c r="S697" s="10"/>
      <c r="T697" s="10" t="s">
        <v>634</v>
      </c>
      <c r="U697" s="10" t="s">
        <v>635</v>
      </c>
      <c r="V697" s="10" t="s">
        <v>3075</v>
      </c>
      <c r="W697" s="11">
        <v>3</v>
      </c>
      <c r="X697" s="10" t="s">
        <v>3080</v>
      </c>
      <c r="Y697" s="13">
        <v>14832507</v>
      </c>
      <c r="Z697" s="13">
        <v>14832507</v>
      </c>
      <c r="AA697"/>
      <c r="AB697"/>
      <c r="AC697"/>
    </row>
    <row r="698" spans="1:29" x14ac:dyDescent="0.25">
      <c r="A698" s="4" t="str">
        <f t="shared" si="39"/>
        <v>5114.01.11.2</v>
      </c>
      <c r="B698" s="4" t="str">
        <f t="shared" si="40"/>
        <v>5114.01.11</v>
      </c>
      <c r="C698" s="5" t="s">
        <v>629</v>
      </c>
      <c r="D698" s="6" t="s">
        <v>517</v>
      </c>
      <c r="E698" s="6" t="s">
        <v>3069</v>
      </c>
      <c r="F698" s="6" t="s">
        <v>7</v>
      </c>
      <c r="G698" s="6" t="s">
        <v>3070</v>
      </c>
      <c r="H698" s="6" t="s">
        <v>10</v>
      </c>
      <c r="I698" s="6" t="s">
        <v>3071</v>
      </c>
      <c r="J698" s="6">
        <v>4974</v>
      </c>
      <c r="K698" s="6" t="s">
        <v>3081</v>
      </c>
      <c r="L698" s="6">
        <f t="shared" si="41"/>
        <v>2</v>
      </c>
      <c r="M698" s="7">
        <v>1655309</v>
      </c>
      <c r="N698" s="7">
        <v>10</v>
      </c>
      <c r="O698" s="8" t="s">
        <v>3082</v>
      </c>
      <c r="P698" s="6" t="s">
        <v>3079</v>
      </c>
      <c r="Q698" s="6"/>
      <c r="R698" s="6"/>
      <c r="S698" s="6"/>
      <c r="T698" s="6" t="s">
        <v>634</v>
      </c>
      <c r="U698" s="6" t="s">
        <v>635</v>
      </c>
      <c r="V698" s="6" t="s">
        <v>3075</v>
      </c>
      <c r="W698" s="7">
        <v>3</v>
      </c>
      <c r="X698" s="6" t="s">
        <v>3083</v>
      </c>
      <c r="Y698" s="13">
        <v>14832507</v>
      </c>
      <c r="Z698" s="13">
        <v>14832507</v>
      </c>
      <c r="AA698"/>
      <c r="AB698"/>
      <c r="AC698"/>
    </row>
    <row r="699" spans="1:29" x14ac:dyDescent="0.25">
      <c r="A699" s="4" t="str">
        <f t="shared" si="39"/>
        <v>5114.01.11.3</v>
      </c>
      <c r="B699" s="4" t="str">
        <f t="shared" si="40"/>
        <v>5114.01.11</v>
      </c>
      <c r="C699" s="9" t="s">
        <v>629</v>
      </c>
      <c r="D699" s="10" t="s">
        <v>517</v>
      </c>
      <c r="E699" s="10" t="s">
        <v>3069</v>
      </c>
      <c r="F699" s="10" t="s">
        <v>7</v>
      </c>
      <c r="G699" s="10" t="s">
        <v>3070</v>
      </c>
      <c r="H699" s="10" t="s">
        <v>10</v>
      </c>
      <c r="I699" s="10" t="s">
        <v>3071</v>
      </c>
      <c r="J699" s="10">
        <v>4975</v>
      </c>
      <c r="K699" s="10" t="s">
        <v>3084</v>
      </c>
      <c r="L699" s="6">
        <f t="shared" si="41"/>
        <v>3</v>
      </c>
      <c r="M699" s="11">
        <v>2332960</v>
      </c>
      <c r="N699" s="11">
        <v>2</v>
      </c>
      <c r="O699" s="12" t="s">
        <v>3085</v>
      </c>
      <c r="P699" s="10" t="s">
        <v>3079</v>
      </c>
      <c r="Q699" s="10"/>
      <c r="R699" s="10"/>
      <c r="S699" s="10"/>
      <c r="T699" s="10" t="s">
        <v>634</v>
      </c>
      <c r="U699" s="10" t="s">
        <v>635</v>
      </c>
      <c r="V699" s="10" t="s">
        <v>3075</v>
      </c>
      <c r="W699" s="11">
        <v>3</v>
      </c>
      <c r="X699" s="10" t="s">
        <v>3086</v>
      </c>
      <c r="Y699" s="13">
        <v>14832507</v>
      </c>
      <c r="Z699" s="13">
        <v>14832507</v>
      </c>
      <c r="AA699"/>
      <c r="AB699"/>
      <c r="AC699"/>
    </row>
    <row r="700" spans="1:29" x14ac:dyDescent="0.25">
      <c r="A700" s="4" t="str">
        <f t="shared" si="39"/>
        <v>5114.01.11.4</v>
      </c>
      <c r="B700" s="4" t="str">
        <f t="shared" si="40"/>
        <v>5114.01.11</v>
      </c>
      <c r="C700" s="5" t="s">
        <v>629</v>
      </c>
      <c r="D700" s="6" t="s">
        <v>517</v>
      </c>
      <c r="E700" s="6" t="s">
        <v>3069</v>
      </c>
      <c r="F700" s="6" t="s">
        <v>7</v>
      </c>
      <c r="G700" s="6" t="s">
        <v>3070</v>
      </c>
      <c r="H700" s="6" t="s">
        <v>10</v>
      </c>
      <c r="I700" s="6" t="s">
        <v>3071</v>
      </c>
      <c r="J700" s="6">
        <v>5131</v>
      </c>
      <c r="K700" s="6" t="s">
        <v>3094</v>
      </c>
      <c r="L700" s="6">
        <f t="shared" si="41"/>
        <v>4</v>
      </c>
      <c r="M700" s="7">
        <v>2491719.4500000002</v>
      </c>
      <c r="N700" s="7">
        <v>600</v>
      </c>
      <c r="O700" s="8" t="s">
        <v>3095</v>
      </c>
      <c r="P700" s="6" t="s">
        <v>3096</v>
      </c>
      <c r="Q700" s="6"/>
      <c r="R700" s="6"/>
      <c r="S700" s="6"/>
      <c r="T700" s="6" t="s">
        <v>634</v>
      </c>
      <c r="U700" s="6" t="s">
        <v>635</v>
      </c>
      <c r="V700" s="6" t="s">
        <v>3075</v>
      </c>
      <c r="W700" s="7">
        <v>3</v>
      </c>
      <c r="X700" s="6" t="s">
        <v>3097</v>
      </c>
      <c r="Y700" s="13">
        <v>14832507</v>
      </c>
      <c r="Z700" s="13">
        <v>14832507</v>
      </c>
      <c r="AA700"/>
      <c r="AB700"/>
      <c r="AC700"/>
    </row>
    <row r="701" spans="1:29" x14ac:dyDescent="0.25">
      <c r="A701" s="4" t="str">
        <f t="shared" si="39"/>
        <v>5114.01.11.5</v>
      </c>
      <c r="B701" s="4" t="str">
        <f t="shared" si="40"/>
        <v>5114.01.11</v>
      </c>
      <c r="C701" s="5" t="s">
        <v>629</v>
      </c>
      <c r="D701" s="6" t="s">
        <v>517</v>
      </c>
      <c r="E701" s="6" t="s">
        <v>3069</v>
      </c>
      <c r="F701" s="6" t="s">
        <v>7</v>
      </c>
      <c r="G701" s="6" t="s">
        <v>3070</v>
      </c>
      <c r="H701" s="6" t="s">
        <v>10</v>
      </c>
      <c r="I701" s="6" t="s">
        <v>3071</v>
      </c>
      <c r="J701" s="6">
        <v>5132</v>
      </c>
      <c r="K701" s="6" t="s">
        <v>3087</v>
      </c>
      <c r="L701" s="6">
        <f t="shared" si="41"/>
        <v>5</v>
      </c>
      <c r="M701" s="7">
        <v>1689325.65</v>
      </c>
      <c r="N701" s="7">
        <v>200</v>
      </c>
      <c r="O701" s="8" t="s">
        <v>149</v>
      </c>
      <c r="P701" s="6" t="s">
        <v>3088</v>
      </c>
      <c r="Q701" s="6"/>
      <c r="R701" s="6"/>
      <c r="S701" s="6"/>
      <c r="T701" s="6" t="s">
        <v>634</v>
      </c>
      <c r="U701" s="6" t="s">
        <v>635</v>
      </c>
      <c r="V701" s="6" t="s">
        <v>3075</v>
      </c>
      <c r="W701" s="7">
        <v>3</v>
      </c>
      <c r="X701" s="6" t="s">
        <v>3089</v>
      </c>
      <c r="Y701" s="13">
        <v>14832507</v>
      </c>
      <c r="Z701" s="13">
        <v>14832507</v>
      </c>
      <c r="AA701"/>
      <c r="AB701"/>
      <c r="AC701"/>
    </row>
    <row r="702" spans="1:29" x14ac:dyDescent="0.25">
      <c r="A702" s="4" t="str">
        <f t="shared" si="39"/>
        <v>5114.01.11.6</v>
      </c>
      <c r="B702" s="4" t="str">
        <f t="shared" si="40"/>
        <v>5114.01.11</v>
      </c>
      <c r="C702" s="9" t="s">
        <v>629</v>
      </c>
      <c r="D702" s="10" t="s">
        <v>517</v>
      </c>
      <c r="E702" s="10" t="s">
        <v>3069</v>
      </c>
      <c r="F702" s="10" t="s">
        <v>7</v>
      </c>
      <c r="G702" s="10" t="s">
        <v>3070</v>
      </c>
      <c r="H702" s="10" t="s">
        <v>10</v>
      </c>
      <c r="I702" s="10" t="s">
        <v>3071</v>
      </c>
      <c r="J702" s="10">
        <v>5133</v>
      </c>
      <c r="K702" s="10" t="s">
        <v>3098</v>
      </c>
      <c r="L702" s="6">
        <f t="shared" si="41"/>
        <v>6</v>
      </c>
      <c r="M702" s="11">
        <v>268707</v>
      </c>
      <c r="N702" s="11">
        <v>20000</v>
      </c>
      <c r="O702" s="12" t="s">
        <v>3099</v>
      </c>
      <c r="P702" s="10" t="s">
        <v>3079</v>
      </c>
      <c r="Q702" s="10"/>
      <c r="R702" s="10"/>
      <c r="S702" s="10"/>
      <c r="T702" s="10" t="s">
        <v>634</v>
      </c>
      <c r="U702" s="10" t="s">
        <v>635</v>
      </c>
      <c r="V702" s="10" t="s">
        <v>3075</v>
      </c>
      <c r="W702" s="11">
        <v>3</v>
      </c>
      <c r="X702" s="10" t="s">
        <v>3100</v>
      </c>
      <c r="Y702" s="13">
        <v>14832507</v>
      </c>
      <c r="Z702" s="13">
        <v>14832507</v>
      </c>
      <c r="AA702"/>
      <c r="AB702"/>
      <c r="AC702"/>
    </row>
    <row r="703" spans="1:29" x14ac:dyDescent="0.25">
      <c r="A703" s="4" t="str">
        <f t="shared" si="39"/>
        <v>5114.01.11.7</v>
      </c>
      <c r="B703" s="4" t="str">
        <f t="shared" si="40"/>
        <v>5114.01.11</v>
      </c>
      <c r="C703" s="5" t="s">
        <v>629</v>
      </c>
      <c r="D703" s="6" t="s">
        <v>517</v>
      </c>
      <c r="E703" s="6" t="s">
        <v>3069</v>
      </c>
      <c r="F703" s="6" t="s">
        <v>7</v>
      </c>
      <c r="G703" s="6" t="s">
        <v>3070</v>
      </c>
      <c r="H703" s="6" t="s">
        <v>10</v>
      </c>
      <c r="I703" s="6" t="s">
        <v>3071</v>
      </c>
      <c r="J703" s="6">
        <v>5134</v>
      </c>
      <c r="K703" s="6" t="s">
        <v>3101</v>
      </c>
      <c r="L703" s="6">
        <f t="shared" si="41"/>
        <v>7</v>
      </c>
      <c r="M703" s="7">
        <v>1201434</v>
      </c>
      <c r="N703" s="7">
        <v>150</v>
      </c>
      <c r="O703" s="8" t="s">
        <v>3102</v>
      </c>
      <c r="P703" s="6" t="s">
        <v>3103</v>
      </c>
      <c r="Q703" s="6"/>
      <c r="R703" s="6"/>
      <c r="S703" s="6"/>
      <c r="T703" s="6" t="s">
        <v>634</v>
      </c>
      <c r="U703" s="6" t="s">
        <v>635</v>
      </c>
      <c r="V703" s="6" t="s">
        <v>3075</v>
      </c>
      <c r="W703" s="7">
        <v>3</v>
      </c>
      <c r="X703" s="6" t="s">
        <v>3104</v>
      </c>
      <c r="Y703" s="13">
        <v>14832507</v>
      </c>
      <c r="Z703" s="13">
        <v>14832507</v>
      </c>
      <c r="AA703"/>
      <c r="AB703"/>
      <c r="AC703"/>
    </row>
    <row r="704" spans="1:29" x14ac:dyDescent="0.25">
      <c r="A704" s="4" t="str">
        <f t="shared" si="39"/>
        <v>5114.01.11.8</v>
      </c>
      <c r="B704" s="4" t="str">
        <f t="shared" si="40"/>
        <v>5114.01.11</v>
      </c>
      <c r="C704" s="9" t="s">
        <v>629</v>
      </c>
      <c r="D704" s="10" t="s">
        <v>517</v>
      </c>
      <c r="E704" s="10" t="s">
        <v>3069</v>
      </c>
      <c r="F704" s="10" t="s">
        <v>7</v>
      </c>
      <c r="G704" s="10" t="s">
        <v>3070</v>
      </c>
      <c r="H704" s="10" t="s">
        <v>10</v>
      </c>
      <c r="I704" s="10" t="s">
        <v>3071</v>
      </c>
      <c r="J704" s="10">
        <v>5135</v>
      </c>
      <c r="K704" s="10" t="s">
        <v>3090</v>
      </c>
      <c r="L704" s="6">
        <f t="shared" si="41"/>
        <v>8</v>
      </c>
      <c r="M704" s="11">
        <v>133493</v>
      </c>
      <c r="N704" s="11">
        <v>30</v>
      </c>
      <c r="O704" s="12" t="s">
        <v>3091</v>
      </c>
      <c r="P704" s="10" t="s">
        <v>3092</v>
      </c>
      <c r="Q704" s="10"/>
      <c r="R704" s="10"/>
      <c r="S704" s="10"/>
      <c r="T704" s="10" t="s">
        <v>634</v>
      </c>
      <c r="U704" s="10" t="s">
        <v>635</v>
      </c>
      <c r="V704" s="10" t="s">
        <v>3075</v>
      </c>
      <c r="W704" s="11">
        <v>3</v>
      </c>
      <c r="X704" s="10" t="s">
        <v>3093</v>
      </c>
      <c r="Y704" s="13">
        <v>14832507</v>
      </c>
      <c r="Z704" s="13">
        <v>14832507</v>
      </c>
      <c r="AA704"/>
      <c r="AB704"/>
      <c r="AC704"/>
    </row>
    <row r="705" spans="1:29" x14ac:dyDescent="0.25">
      <c r="A705" s="4" t="str">
        <f t="shared" si="39"/>
        <v>5114.01.11.9</v>
      </c>
      <c r="B705" s="4" t="str">
        <f t="shared" si="40"/>
        <v>5114.01.11</v>
      </c>
      <c r="C705" s="5" t="s">
        <v>629</v>
      </c>
      <c r="D705" s="6" t="s">
        <v>517</v>
      </c>
      <c r="E705" s="6" t="s">
        <v>3069</v>
      </c>
      <c r="F705" s="6" t="s">
        <v>7</v>
      </c>
      <c r="G705" s="6" t="s">
        <v>3070</v>
      </c>
      <c r="H705" s="6" t="s">
        <v>10</v>
      </c>
      <c r="I705" s="6" t="s">
        <v>3071</v>
      </c>
      <c r="J705" s="6">
        <v>5136</v>
      </c>
      <c r="K705" s="6" t="s">
        <v>3072</v>
      </c>
      <c r="L705" s="6">
        <f t="shared" si="41"/>
        <v>9</v>
      </c>
      <c r="M705" s="7">
        <v>4598076</v>
      </c>
      <c r="N705" s="7">
        <v>915</v>
      </c>
      <c r="O705" s="8" t="s">
        <v>3073</v>
      </c>
      <c r="P705" s="6" t="s">
        <v>3074</v>
      </c>
      <c r="Q705" s="6"/>
      <c r="R705" s="6"/>
      <c r="S705" s="6"/>
      <c r="T705" s="6" t="s">
        <v>634</v>
      </c>
      <c r="U705" s="6" t="s">
        <v>635</v>
      </c>
      <c r="V705" s="6" t="s">
        <v>3075</v>
      </c>
      <c r="W705" s="7">
        <v>3</v>
      </c>
      <c r="X705" s="6" t="s">
        <v>3076</v>
      </c>
      <c r="Y705" s="13">
        <v>14832507</v>
      </c>
      <c r="Z705" s="13">
        <v>14832507</v>
      </c>
      <c r="AA705"/>
      <c r="AB705"/>
      <c r="AC705"/>
    </row>
    <row r="706" spans="1:29" x14ac:dyDescent="0.25">
      <c r="A706" s="4" t="str">
        <f t="shared" si="39"/>
        <v>5118.01.12.1</v>
      </c>
      <c r="B706" s="4" t="str">
        <f t="shared" si="40"/>
        <v>5118.01.12</v>
      </c>
      <c r="C706" s="5" t="s">
        <v>629</v>
      </c>
      <c r="D706" s="6" t="s">
        <v>520</v>
      </c>
      <c r="E706" s="6" t="s">
        <v>3105</v>
      </c>
      <c r="F706" s="6" t="s">
        <v>7</v>
      </c>
      <c r="G706" s="6" t="s">
        <v>3106</v>
      </c>
      <c r="H706" s="6" t="s">
        <v>32</v>
      </c>
      <c r="I706" s="6" t="s">
        <v>3107</v>
      </c>
      <c r="J706" s="6">
        <v>3971</v>
      </c>
      <c r="K706" s="6" t="s">
        <v>3113</v>
      </c>
      <c r="L706" s="6">
        <f t="shared" si="41"/>
        <v>1</v>
      </c>
      <c r="M706" s="7">
        <v>312000000</v>
      </c>
      <c r="N706" s="7">
        <v>4550</v>
      </c>
      <c r="O706" s="8" t="s">
        <v>3114</v>
      </c>
      <c r="P706" s="6" t="s">
        <v>3115</v>
      </c>
      <c r="Q706" s="6"/>
      <c r="R706" s="6"/>
      <c r="S706" s="6"/>
      <c r="T706" s="6" t="s">
        <v>634</v>
      </c>
      <c r="U706" s="6" t="s">
        <v>635</v>
      </c>
      <c r="V706" s="6" t="s">
        <v>3111</v>
      </c>
      <c r="W706" s="7">
        <v>4</v>
      </c>
      <c r="X706" s="6" t="s">
        <v>3116</v>
      </c>
      <c r="Y706" s="13">
        <v>3131603982</v>
      </c>
      <c r="Z706" s="13">
        <v>4862692970</v>
      </c>
      <c r="AA706"/>
      <c r="AB706"/>
      <c r="AC706"/>
    </row>
    <row r="707" spans="1:29" x14ac:dyDescent="0.25">
      <c r="A707" s="4" t="str">
        <f t="shared" si="39"/>
        <v>5118.01.12.2</v>
      </c>
      <c r="B707" s="4" t="str">
        <f t="shared" si="40"/>
        <v>5118.01.12</v>
      </c>
      <c r="C707" s="9" t="s">
        <v>629</v>
      </c>
      <c r="D707" s="10" t="s">
        <v>520</v>
      </c>
      <c r="E707" s="10" t="s">
        <v>3105</v>
      </c>
      <c r="F707" s="10" t="s">
        <v>7</v>
      </c>
      <c r="G707" s="10" t="s">
        <v>3106</v>
      </c>
      <c r="H707" s="10" t="s">
        <v>32</v>
      </c>
      <c r="I707" s="10" t="s">
        <v>3107</v>
      </c>
      <c r="J707" s="10">
        <v>3973</v>
      </c>
      <c r="K707" s="10" t="s">
        <v>3117</v>
      </c>
      <c r="L707" s="6">
        <f t="shared" si="41"/>
        <v>2</v>
      </c>
      <c r="M707" s="11">
        <v>130000000</v>
      </c>
      <c r="N707" s="11">
        <v>1200</v>
      </c>
      <c r="O707" s="12" t="s">
        <v>3118</v>
      </c>
      <c r="P707" s="10" t="s">
        <v>3119</v>
      </c>
      <c r="Q707" s="10"/>
      <c r="R707" s="10"/>
      <c r="S707" s="10"/>
      <c r="T707" s="10" t="s">
        <v>634</v>
      </c>
      <c r="U707" s="10" t="s">
        <v>635</v>
      </c>
      <c r="V707" s="10" t="s">
        <v>3111</v>
      </c>
      <c r="W707" s="11">
        <v>4</v>
      </c>
      <c r="X707" s="10" t="s">
        <v>3120</v>
      </c>
      <c r="Y707" s="13">
        <v>3131603982</v>
      </c>
      <c r="Z707" s="13">
        <v>4862692970</v>
      </c>
      <c r="AA707"/>
      <c r="AB707"/>
      <c r="AC707"/>
    </row>
    <row r="708" spans="1:29" x14ac:dyDescent="0.25">
      <c r="A708" s="4" t="str">
        <f t="shared" ref="A708:A771" si="42">D708&amp;"."&amp;F708&amp;"."&amp;H708&amp;"."&amp;L708</f>
        <v>5118.01.12.3</v>
      </c>
      <c r="B708" s="4" t="str">
        <f t="shared" ref="B708:B771" si="43">D708&amp;"."&amp;F708&amp;"."&amp;H708</f>
        <v>5118.01.12</v>
      </c>
      <c r="C708" s="9" t="s">
        <v>629</v>
      </c>
      <c r="D708" s="10" t="s">
        <v>520</v>
      </c>
      <c r="E708" s="10" t="s">
        <v>3105</v>
      </c>
      <c r="F708" s="10" t="s">
        <v>7</v>
      </c>
      <c r="G708" s="10" t="s">
        <v>3106</v>
      </c>
      <c r="H708" s="10" t="s">
        <v>32</v>
      </c>
      <c r="I708" s="10" t="s">
        <v>3107</v>
      </c>
      <c r="J708" s="10">
        <v>3977</v>
      </c>
      <c r="K708" s="10" t="s">
        <v>3108</v>
      </c>
      <c r="L708" s="6">
        <f t="shared" si="41"/>
        <v>3</v>
      </c>
      <c r="M708" s="11">
        <v>78000000</v>
      </c>
      <c r="N708" s="11">
        <v>2500</v>
      </c>
      <c r="O708" s="12" t="s">
        <v>3109</v>
      </c>
      <c r="P708" s="10" t="s">
        <v>3110</v>
      </c>
      <c r="Q708" s="10"/>
      <c r="R708" s="10"/>
      <c r="S708" s="10"/>
      <c r="T708" s="10" t="s">
        <v>634</v>
      </c>
      <c r="U708" s="10" t="s">
        <v>635</v>
      </c>
      <c r="V708" s="10" t="s">
        <v>3111</v>
      </c>
      <c r="W708" s="11">
        <v>4</v>
      </c>
      <c r="X708" s="10" t="s">
        <v>3112</v>
      </c>
      <c r="Y708" s="13">
        <v>3131603982</v>
      </c>
      <c r="Z708" s="13">
        <v>4862692970</v>
      </c>
      <c r="AA708"/>
      <c r="AB708"/>
      <c r="AC708"/>
    </row>
    <row r="709" spans="1:29" x14ac:dyDescent="0.25">
      <c r="A709" s="4" t="str">
        <f t="shared" si="42"/>
        <v>5119.01.11.1</v>
      </c>
      <c r="B709" s="4" t="str">
        <f t="shared" si="43"/>
        <v>5119.01.11</v>
      </c>
      <c r="C709" s="5" t="s">
        <v>629</v>
      </c>
      <c r="D709" s="6" t="s">
        <v>194</v>
      </c>
      <c r="E709" s="6" t="s">
        <v>195</v>
      </c>
      <c r="F709" s="6" t="s">
        <v>7</v>
      </c>
      <c r="G709" s="6" t="s">
        <v>196</v>
      </c>
      <c r="H709" s="6" t="s">
        <v>10</v>
      </c>
      <c r="I709" s="6" t="s">
        <v>3121</v>
      </c>
      <c r="J709" s="6">
        <v>5012</v>
      </c>
      <c r="K709" s="6" t="s">
        <v>3122</v>
      </c>
      <c r="L709" s="6">
        <f t="shared" ref="L709:L772" si="44">IF(I709=I708,L708+1,1)</f>
        <v>1</v>
      </c>
      <c r="M709" s="7">
        <v>15800000</v>
      </c>
      <c r="N709" s="7">
        <v>8</v>
      </c>
      <c r="O709" s="8" t="s">
        <v>199</v>
      </c>
      <c r="P709" s="6" t="s">
        <v>3123</v>
      </c>
      <c r="Q709" s="6"/>
      <c r="R709" s="6"/>
      <c r="S709" s="6"/>
      <c r="T709" s="6" t="s">
        <v>634</v>
      </c>
      <c r="U709" s="6" t="s">
        <v>635</v>
      </c>
      <c r="V709" s="6" t="s">
        <v>3124</v>
      </c>
      <c r="W709" s="7">
        <v>2</v>
      </c>
      <c r="X709" s="6" t="s">
        <v>3125</v>
      </c>
      <c r="Y709" s="13">
        <v>81870377</v>
      </c>
      <c r="Z709" s="13">
        <v>104170377</v>
      </c>
      <c r="AA709"/>
      <c r="AB709"/>
      <c r="AC709"/>
    </row>
    <row r="710" spans="1:29" x14ac:dyDescent="0.25">
      <c r="A710" s="4" t="str">
        <f t="shared" si="42"/>
        <v>5119.01.11.2</v>
      </c>
      <c r="B710" s="4" t="str">
        <f t="shared" si="43"/>
        <v>5119.01.11</v>
      </c>
      <c r="C710" s="5" t="s">
        <v>629</v>
      </c>
      <c r="D710" s="6" t="s">
        <v>194</v>
      </c>
      <c r="E710" s="6" t="s">
        <v>195</v>
      </c>
      <c r="F710" s="6" t="s">
        <v>7</v>
      </c>
      <c r="G710" s="6" t="s">
        <v>196</v>
      </c>
      <c r="H710" s="6" t="s">
        <v>10</v>
      </c>
      <c r="I710" s="6" t="s">
        <v>3121</v>
      </c>
      <c r="J710" s="6">
        <v>5013</v>
      </c>
      <c r="K710" s="6" t="s">
        <v>3128</v>
      </c>
      <c r="L710" s="6">
        <f t="shared" si="44"/>
        <v>2</v>
      </c>
      <c r="M710" s="7">
        <v>5000000</v>
      </c>
      <c r="N710" s="7">
        <v>14</v>
      </c>
      <c r="O710" s="8" t="s">
        <v>200</v>
      </c>
      <c r="P710" s="6" t="s">
        <v>3123</v>
      </c>
      <c r="Q710" s="6"/>
      <c r="R710" s="6"/>
      <c r="S710" s="6"/>
      <c r="T710" s="6" t="s">
        <v>634</v>
      </c>
      <c r="U710" s="6" t="s">
        <v>635</v>
      </c>
      <c r="V710" s="6" t="s">
        <v>3124</v>
      </c>
      <c r="W710" s="7">
        <v>2</v>
      </c>
      <c r="X710" s="6" t="s">
        <v>3129</v>
      </c>
      <c r="Y710" s="13">
        <v>81870377</v>
      </c>
      <c r="Z710" s="13">
        <v>104170377</v>
      </c>
      <c r="AA710"/>
      <c r="AB710"/>
      <c r="AC710"/>
    </row>
    <row r="711" spans="1:29" x14ac:dyDescent="0.25">
      <c r="A711" s="4" t="str">
        <f t="shared" si="42"/>
        <v>5119.01.11.3</v>
      </c>
      <c r="B711" s="4" t="str">
        <f t="shared" si="43"/>
        <v>5119.01.11</v>
      </c>
      <c r="C711" s="9" t="s">
        <v>629</v>
      </c>
      <c r="D711" s="10" t="s">
        <v>194</v>
      </c>
      <c r="E711" s="10" t="s">
        <v>195</v>
      </c>
      <c r="F711" s="10" t="s">
        <v>7</v>
      </c>
      <c r="G711" s="10" t="s">
        <v>196</v>
      </c>
      <c r="H711" s="10" t="s">
        <v>10</v>
      </c>
      <c r="I711" s="10" t="s">
        <v>3121</v>
      </c>
      <c r="J711" s="10">
        <v>5016</v>
      </c>
      <c r="K711" s="10" t="s">
        <v>3130</v>
      </c>
      <c r="L711" s="6">
        <f t="shared" si="44"/>
        <v>3</v>
      </c>
      <c r="M711" s="11">
        <v>3200000</v>
      </c>
      <c r="N711" s="11">
        <v>4</v>
      </c>
      <c r="O711" s="12" t="s">
        <v>199</v>
      </c>
      <c r="P711" s="10" t="s">
        <v>3123</v>
      </c>
      <c r="Q711" s="10"/>
      <c r="R711" s="10"/>
      <c r="S711" s="10"/>
      <c r="T711" s="10" t="s">
        <v>634</v>
      </c>
      <c r="U711" s="10" t="s">
        <v>635</v>
      </c>
      <c r="V711" s="10" t="s">
        <v>3124</v>
      </c>
      <c r="W711" s="11">
        <v>2</v>
      </c>
      <c r="X711" s="10" t="s">
        <v>198</v>
      </c>
      <c r="Y711" s="13">
        <v>81870377</v>
      </c>
      <c r="Z711" s="13">
        <v>104170377</v>
      </c>
      <c r="AA711"/>
      <c r="AB711"/>
      <c r="AC711"/>
    </row>
    <row r="712" spans="1:29" x14ac:dyDescent="0.25">
      <c r="A712" s="4" t="str">
        <f t="shared" si="42"/>
        <v>5119.01.11.4</v>
      </c>
      <c r="B712" s="4" t="str">
        <f t="shared" si="43"/>
        <v>5119.01.11</v>
      </c>
      <c r="C712" s="5" t="s">
        <v>629</v>
      </c>
      <c r="D712" s="6" t="s">
        <v>194</v>
      </c>
      <c r="E712" s="6" t="s">
        <v>195</v>
      </c>
      <c r="F712" s="6" t="s">
        <v>7</v>
      </c>
      <c r="G712" s="6" t="s">
        <v>196</v>
      </c>
      <c r="H712" s="6" t="s">
        <v>10</v>
      </c>
      <c r="I712" s="6" t="s">
        <v>3121</v>
      </c>
      <c r="J712" s="6">
        <v>5017</v>
      </c>
      <c r="K712" s="6" t="s">
        <v>3131</v>
      </c>
      <c r="L712" s="6">
        <f t="shared" si="44"/>
        <v>4</v>
      </c>
      <c r="M712" s="7">
        <v>745295</v>
      </c>
      <c r="N712" s="7">
        <v>40</v>
      </c>
      <c r="O712" s="8" t="s">
        <v>202</v>
      </c>
      <c r="P712" s="6" t="s">
        <v>3123</v>
      </c>
      <c r="Q712" s="6"/>
      <c r="R712" s="6"/>
      <c r="S712" s="6"/>
      <c r="T712" s="6" t="s">
        <v>634</v>
      </c>
      <c r="U712" s="6" t="s">
        <v>635</v>
      </c>
      <c r="V712" s="6" t="s">
        <v>3124</v>
      </c>
      <c r="W712" s="7">
        <v>2</v>
      </c>
      <c r="X712" s="6" t="s">
        <v>201</v>
      </c>
      <c r="Y712" s="13">
        <v>81870377</v>
      </c>
      <c r="Z712" s="13">
        <v>104170377</v>
      </c>
      <c r="AA712"/>
      <c r="AB712"/>
      <c r="AC712"/>
    </row>
    <row r="713" spans="1:29" x14ac:dyDescent="0.25">
      <c r="A713" s="4" t="str">
        <f t="shared" si="42"/>
        <v>5119.01.11.5</v>
      </c>
      <c r="B713" s="4" t="str">
        <f t="shared" si="43"/>
        <v>5119.01.11</v>
      </c>
      <c r="C713" s="9" t="s">
        <v>629</v>
      </c>
      <c r="D713" s="10" t="s">
        <v>194</v>
      </c>
      <c r="E713" s="10" t="s">
        <v>195</v>
      </c>
      <c r="F713" s="10" t="s">
        <v>7</v>
      </c>
      <c r="G713" s="10" t="s">
        <v>196</v>
      </c>
      <c r="H713" s="10" t="s">
        <v>10</v>
      </c>
      <c r="I713" s="10" t="s">
        <v>3121</v>
      </c>
      <c r="J713" s="10">
        <v>5020</v>
      </c>
      <c r="K713" s="10" t="s">
        <v>3126</v>
      </c>
      <c r="L713" s="6">
        <f t="shared" si="44"/>
        <v>5</v>
      </c>
      <c r="M713" s="11">
        <v>700000</v>
      </c>
      <c r="N713" s="11">
        <v>14</v>
      </c>
      <c r="O713" s="12" t="s">
        <v>3127</v>
      </c>
      <c r="P713" s="10" t="s">
        <v>3123</v>
      </c>
      <c r="Q713" s="10"/>
      <c r="R713" s="10"/>
      <c r="S713" s="10"/>
      <c r="T713" s="10" t="s">
        <v>634</v>
      </c>
      <c r="U713" s="10" t="s">
        <v>635</v>
      </c>
      <c r="V713" s="10" t="s">
        <v>3124</v>
      </c>
      <c r="W713" s="11">
        <v>2</v>
      </c>
      <c r="X713" s="10" t="s">
        <v>197</v>
      </c>
      <c r="Y713" s="13">
        <v>81870377</v>
      </c>
      <c r="Z713" s="13">
        <v>104170377</v>
      </c>
      <c r="AA713"/>
      <c r="AB713"/>
      <c r="AC713"/>
    </row>
    <row r="714" spans="1:29" x14ac:dyDescent="0.25">
      <c r="A714" s="4" t="str">
        <f t="shared" si="42"/>
        <v>5120.01.11.1</v>
      </c>
      <c r="B714" s="4" t="str">
        <f t="shared" si="43"/>
        <v>5120.01.11</v>
      </c>
      <c r="C714" s="5" t="s">
        <v>629</v>
      </c>
      <c r="D714" s="6" t="s">
        <v>203</v>
      </c>
      <c r="E714" s="6" t="s">
        <v>204</v>
      </c>
      <c r="F714" s="6" t="s">
        <v>7</v>
      </c>
      <c r="G714" s="6" t="s">
        <v>205</v>
      </c>
      <c r="H714" s="6" t="s">
        <v>10</v>
      </c>
      <c r="I714" s="6" t="s">
        <v>3132</v>
      </c>
      <c r="J714" s="6">
        <v>3001</v>
      </c>
      <c r="K714" s="6" t="s">
        <v>3150</v>
      </c>
      <c r="L714" s="6">
        <f t="shared" si="44"/>
        <v>1</v>
      </c>
      <c r="M714" s="7">
        <v>200000</v>
      </c>
      <c r="N714" s="7">
        <v>10</v>
      </c>
      <c r="O714" s="8" t="s">
        <v>3151</v>
      </c>
      <c r="P714" s="6" t="s">
        <v>3152</v>
      </c>
      <c r="Q714" s="6"/>
      <c r="R714" s="6"/>
      <c r="S714" s="6"/>
      <c r="T714" s="6" t="s">
        <v>634</v>
      </c>
      <c r="U714" s="6" t="s">
        <v>635</v>
      </c>
      <c r="V714" s="6" t="s">
        <v>3135</v>
      </c>
      <c r="W714" s="7">
        <v>4</v>
      </c>
      <c r="X714" s="6" t="s">
        <v>3153</v>
      </c>
      <c r="Y714" s="13">
        <v>113956999</v>
      </c>
      <c r="Z714" s="13">
        <v>114496744</v>
      </c>
      <c r="AA714"/>
      <c r="AB714"/>
      <c r="AC714"/>
    </row>
    <row r="715" spans="1:29" x14ac:dyDescent="0.25">
      <c r="A715" s="4" t="str">
        <f t="shared" si="42"/>
        <v>5120.01.11.2</v>
      </c>
      <c r="B715" s="4" t="str">
        <f t="shared" si="43"/>
        <v>5120.01.11</v>
      </c>
      <c r="C715" s="9" t="s">
        <v>629</v>
      </c>
      <c r="D715" s="10" t="s">
        <v>203</v>
      </c>
      <c r="E715" s="10" t="s">
        <v>204</v>
      </c>
      <c r="F715" s="10" t="s">
        <v>7</v>
      </c>
      <c r="G715" s="10" t="s">
        <v>205</v>
      </c>
      <c r="H715" s="10" t="s">
        <v>10</v>
      </c>
      <c r="I715" s="10" t="s">
        <v>3132</v>
      </c>
      <c r="J715" s="10">
        <v>3002</v>
      </c>
      <c r="K715" s="10" t="s">
        <v>3147</v>
      </c>
      <c r="L715" s="6">
        <f t="shared" si="44"/>
        <v>2</v>
      </c>
      <c r="M715" s="11">
        <v>2000000</v>
      </c>
      <c r="N715" s="11">
        <v>10</v>
      </c>
      <c r="O715" s="12" t="s">
        <v>3148</v>
      </c>
      <c r="P715" s="10" t="s">
        <v>1010</v>
      </c>
      <c r="Q715" s="10"/>
      <c r="R715" s="10"/>
      <c r="S715" s="10"/>
      <c r="T715" s="10" t="s">
        <v>634</v>
      </c>
      <c r="U715" s="10" t="s">
        <v>635</v>
      </c>
      <c r="V715" s="10" t="s">
        <v>3135</v>
      </c>
      <c r="W715" s="11">
        <v>4</v>
      </c>
      <c r="X715" s="10" t="s">
        <v>3149</v>
      </c>
      <c r="Y715" s="13">
        <v>113956999</v>
      </c>
      <c r="Z715" s="13">
        <v>114496744</v>
      </c>
      <c r="AA715"/>
      <c r="AB715"/>
      <c r="AC715"/>
    </row>
    <row r="716" spans="1:29" x14ac:dyDescent="0.25">
      <c r="A716" s="4" t="str">
        <f t="shared" si="42"/>
        <v>5120.01.11.3</v>
      </c>
      <c r="B716" s="4" t="str">
        <f t="shared" si="43"/>
        <v>5120.01.11</v>
      </c>
      <c r="C716" s="5" t="s">
        <v>629</v>
      </c>
      <c r="D716" s="6" t="s">
        <v>203</v>
      </c>
      <c r="E716" s="6" t="s">
        <v>204</v>
      </c>
      <c r="F716" s="6" t="s">
        <v>7</v>
      </c>
      <c r="G716" s="6" t="s">
        <v>205</v>
      </c>
      <c r="H716" s="6" t="s">
        <v>10</v>
      </c>
      <c r="I716" s="6" t="s">
        <v>3132</v>
      </c>
      <c r="J716" s="6">
        <v>3003</v>
      </c>
      <c r="K716" s="6" t="s">
        <v>3144</v>
      </c>
      <c r="L716" s="6">
        <f t="shared" si="44"/>
        <v>3</v>
      </c>
      <c r="M716" s="7">
        <v>9600000</v>
      </c>
      <c r="N716" s="7">
        <v>160000</v>
      </c>
      <c r="O716" s="8" t="s">
        <v>3145</v>
      </c>
      <c r="P716" s="6" t="s">
        <v>1010</v>
      </c>
      <c r="Q716" s="6"/>
      <c r="R716" s="6"/>
      <c r="S716" s="6"/>
      <c r="T716" s="6" t="s">
        <v>634</v>
      </c>
      <c r="U716" s="6" t="s">
        <v>635</v>
      </c>
      <c r="V716" s="6" t="s">
        <v>3135</v>
      </c>
      <c r="W716" s="7">
        <v>4</v>
      </c>
      <c r="X716" s="6" t="s">
        <v>3146</v>
      </c>
      <c r="Y716" s="13">
        <v>113956999</v>
      </c>
      <c r="Z716" s="13">
        <v>114496744</v>
      </c>
      <c r="AA716"/>
      <c r="AB716"/>
      <c r="AC716"/>
    </row>
    <row r="717" spans="1:29" x14ac:dyDescent="0.25">
      <c r="A717" s="4" t="str">
        <f t="shared" si="42"/>
        <v>5120.01.11.4</v>
      </c>
      <c r="B717" s="4" t="str">
        <f t="shared" si="43"/>
        <v>5120.01.11</v>
      </c>
      <c r="C717" s="9" t="s">
        <v>629</v>
      </c>
      <c r="D717" s="10" t="s">
        <v>203</v>
      </c>
      <c r="E717" s="10" t="s">
        <v>204</v>
      </c>
      <c r="F717" s="10" t="s">
        <v>7</v>
      </c>
      <c r="G717" s="10" t="s">
        <v>205</v>
      </c>
      <c r="H717" s="10" t="s">
        <v>10</v>
      </c>
      <c r="I717" s="10" t="s">
        <v>3132</v>
      </c>
      <c r="J717" s="10">
        <v>3008</v>
      </c>
      <c r="K717" s="10" t="s">
        <v>3154</v>
      </c>
      <c r="L717" s="6">
        <f t="shared" si="44"/>
        <v>4</v>
      </c>
      <c r="M717" s="11">
        <v>720616</v>
      </c>
      <c r="N717" s="11">
        <v>20000</v>
      </c>
      <c r="O717" s="12" t="s">
        <v>3155</v>
      </c>
      <c r="P717" s="10" t="s">
        <v>1010</v>
      </c>
      <c r="Q717" s="10"/>
      <c r="R717" s="10"/>
      <c r="S717" s="10"/>
      <c r="T717" s="10" t="s">
        <v>634</v>
      </c>
      <c r="U717" s="10" t="s">
        <v>635</v>
      </c>
      <c r="V717" s="10" t="s">
        <v>3135</v>
      </c>
      <c r="W717" s="11">
        <v>4</v>
      </c>
      <c r="X717" s="10" t="s">
        <v>3156</v>
      </c>
      <c r="Y717" s="13">
        <v>113956999</v>
      </c>
      <c r="Z717" s="13">
        <v>114496744</v>
      </c>
      <c r="AA717"/>
      <c r="AB717"/>
      <c r="AC717"/>
    </row>
    <row r="718" spans="1:29" x14ac:dyDescent="0.25">
      <c r="A718" s="4" t="str">
        <f t="shared" si="42"/>
        <v>5120.01.11.5</v>
      </c>
      <c r="B718" s="4" t="str">
        <f t="shared" si="43"/>
        <v>5120.01.11</v>
      </c>
      <c r="C718" s="5" t="s">
        <v>629</v>
      </c>
      <c r="D718" s="6" t="s">
        <v>203</v>
      </c>
      <c r="E718" s="6" t="s">
        <v>204</v>
      </c>
      <c r="F718" s="6" t="s">
        <v>7</v>
      </c>
      <c r="G718" s="6" t="s">
        <v>205</v>
      </c>
      <c r="H718" s="6" t="s">
        <v>10</v>
      </c>
      <c r="I718" s="6" t="s">
        <v>3132</v>
      </c>
      <c r="J718" s="6">
        <v>3026</v>
      </c>
      <c r="K718" s="6" t="s">
        <v>3157</v>
      </c>
      <c r="L718" s="6">
        <f t="shared" si="44"/>
        <v>5</v>
      </c>
      <c r="M718" s="7">
        <v>1000000</v>
      </c>
      <c r="N718" s="7">
        <v>280000</v>
      </c>
      <c r="O718" s="8" t="s">
        <v>3158</v>
      </c>
      <c r="P718" s="6" t="s">
        <v>1010</v>
      </c>
      <c r="Q718" s="6"/>
      <c r="R718" s="6"/>
      <c r="S718" s="6"/>
      <c r="T718" s="6" t="s">
        <v>634</v>
      </c>
      <c r="U718" s="6" t="s">
        <v>635</v>
      </c>
      <c r="V718" s="6" t="s">
        <v>3135</v>
      </c>
      <c r="W718" s="7">
        <v>4</v>
      </c>
      <c r="X718" s="6" t="s">
        <v>3159</v>
      </c>
      <c r="Y718" s="13">
        <v>113956999</v>
      </c>
      <c r="Z718" s="13">
        <v>114496744</v>
      </c>
      <c r="AA718"/>
      <c r="AB718"/>
      <c r="AC718"/>
    </row>
    <row r="719" spans="1:29" x14ac:dyDescent="0.25">
      <c r="A719" s="4" t="str">
        <f t="shared" si="42"/>
        <v>5120.01.11.6</v>
      </c>
      <c r="B719" s="4" t="str">
        <f t="shared" si="43"/>
        <v>5120.01.11</v>
      </c>
      <c r="C719" s="5" t="s">
        <v>629</v>
      </c>
      <c r="D719" s="6" t="s">
        <v>203</v>
      </c>
      <c r="E719" s="6" t="s">
        <v>204</v>
      </c>
      <c r="F719" s="6" t="s">
        <v>7</v>
      </c>
      <c r="G719" s="6" t="s">
        <v>205</v>
      </c>
      <c r="H719" s="6" t="s">
        <v>10</v>
      </c>
      <c r="I719" s="6" t="s">
        <v>3132</v>
      </c>
      <c r="J719" s="6">
        <v>4704</v>
      </c>
      <c r="K719" s="6" t="s">
        <v>3137</v>
      </c>
      <c r="L719" s="6">
        <f t="shared" si="44"/>
        <v>6</v>
      </c>
      <c r="M719" s="7">
        <v>2000000</v>
      </c>
      <c r="N719" s="7">
        <v>3000000</v>
      </c>
      <c r="O719" s="8" t="s">
        <v>3138</v>
      </c>
      <c r="P719" s="6" t="s">
        <v>1010</v>
      </c>
      <c r="Q719" s="6"/>
      <c r="R719" s="6"/>
      <c r="S719" s="6"/>
      <c r="T719" s="6" t="s">
        <v>634</v>
      </c>
      <c r="U719" s="6" t="s">
        <v>635</v>
      </c>
      <c r="V719" s="6" t="s">
        <v>3135</v>
      </c>
      <c r="W719" s="7">
        <v>4</v>
      </c>
      <c r="X719" s="6" t="s">
        <v>3139</v>
      </c>
      <c r="Y719" s="13">
        <v>113956999</v>
      </c>
      <c r="Z719" s="13">
        <v>114496744</v>
      </c>
      <c r="AA719"/>
      <c r="AB719"/>
      <c r="AC719"/>
    </row>
    <row r="720" spans="1:29" x14ac:dyDescent="0.25">
      <c r="A720" s="4" t="str">
        <f t="shared" si="42"/>
        <v>5120.01.11.7</v>
      </c>
      <c r="B720" s="4" t="str">
        <f t="shared" si="43"/>
        <v>5120.01.11</v>
      </c>
      <c r="C720" s="9" t="s">
        <v>629</v>
      </c>
      <c r="D720" s="10" t="s">
        <v>203</v>
      </c>
      <c r="E720" s="10" t="s">
        <v>204</v>
      </c>
      <c r="F720" s="10" t="s">
        <v>7</v>
      </c>
      <c r="G720" s="10" t="s">
        <v>205</v>
      </c>
      <c r="H720" s="10" t="s">
        <v>10</v>
      </c>
      <c r="I720" s="10" t="s">
        <v>3132</v>
      </c>
      <c r="J720" s="10">
        <v>4705</v>
      </c>
      <c r="K720" s="10" t="s">
        <v>3140</v>
      </c>
      <c r="L720" s="6">
        <f t="shared" si="44"/>
        <v>7</v>
      </c>
      <c r="M720" s="11">
        <v>30000</v>
      </c>
      <c r="N720" s="11">
        <v>1500000</v>
      </c>
      <c r="O720" s="12" t="s">
        <v>3141</v>
      </c>
      <c r="P720" s="10" t="s">
        <v>3142</v>
      </c>
      <c r="Q720" s="10"/>
      <c r="R720" s="10"/>
      <c r="S720" s="10"/>
      <c r="T720" s="10" t="s">
        <v>634</v>
      </c>
      <c r="U720" s="10" t="s">
        <v>635</v>
      </c>
      <c r="V720" s="10" t="s">
        <v>3135</v>
      </c>
      <c r="W720" s="11">
        <v>4</v>
      </c>
      <c r="X720" s="10" t="s">
        <v>3143</v>
      </c>
      <c r="Y720" s="13">
        <v>113956999</v>
      </c>
      <c r="Z720" s="13">
        <v>114496744</v>
      </c>
      <c r="AA720"/>
      <c r="AB720"/>
      <c r="AC720"/>
    </row>
    <row r="721" spans="1:29" x14ac:dyDescent="0.25">
      <c r="A721" s="4" t="str">
        <f t="shared" si="42"/>
        <v>5120.01.11.8</v>
      </c>
      <c r="B721" s="4" t="str">
        <f t="shared" si="43"/>
        <v>5120.01.11</v>
      </c>
      <c r="C721" s="9" t="s">
        <v>629</v>
      </c>
      <c r="D721" s="10" t="s">
        <v>203</v>
      </c>
      <c r="E721" s="10" t="s">
        <v>204</v>
      </c>
      <c r="F721" s="10" t="s">
        <v>7</v>
      </c>
      <c r="G721" s="10" t="s">
        <v>205</v>
      </c>
      <c r="H721" s="10" t="s">
        <v>10</v>
      </c>
      <c r="I721" s="10" t="s">
        <v>3132</v>
      </c>
      <c r="J721" s="10">
        <v>4706</v>
      </c>
      <c r="K721" s="10" t="s">
        <v>3133</v>
      </c>
      <c r="L721" s="6">
        <f t="shared" si="44"/>
        <v>8</v>
      </c>
      <c r="M721" s="11">
        <v>300000</v>
      </c>
      <c r="N721" s="11">
        <v>80</v>
      </c>
      <c r="O721" s="12" t="s">
        <v>3134</v>
      </c>
      <c r="P721" s="10" t="s">
        <v>1010</v>
      </c>
      <c r="Q721" s="10"/>
      <c r="R721" s="10"/>
      <c r="S721" s="10"/>
      <c r="T721" s="10" t="s">
        <v>634</v>
      </c>
      <c r="U721" s="10" t="s">
        <v>635</v>
      </c>
      <c r="V721" s="10" t="s">
        <v>3135</v>
      </c>
      <c r="W721" s="11">
        <v>4</v>
      </c>
      <c r="X721" s="10" t="s">
        <v>3136</v>
      </c>
      <c r="Y721" s="13">
        <v>113956999</v>
      </c>
      <c r="Z721" s="13">
        <v>114496744</v>
      </c>
      <c r="AA721"/>
      <c r="AB721"/>
      <c r="AC721"/>
    </row>
    <row r="722" spans="1:29" x14ac:dyDescent="0.25">
      <c r="A722" s="4" t="str">
        <f t="shared" si="42"/>
        <v>5128.01.11.1</v>
      </c>
      <c r="B722" s="4" t="str">
        <f t="shared" si="43"/>
        <v>5128.01.11</v>
      </c>
      <c r="C722" s="9" t="s">
        <v>629</v>
      </c>
      <c r="D722" s="10" t="s">
        <v>530</v>
      </c>
      <c r="E722" s="10" t="s">
        <v>3160</v>
      </c>
      <c r="F722" s="10" t="s">
        <v>7</v>
      </c>
      <c r="G722" s="10" t="s">
        <v>3161</v>
      </c>
      <c r="H722" s="10" t="s">
        <v>10</v>
      </c>
      <c r="I722" s="10" t="s">
        <v>3162</v>
      </c>
      <c r="J722" s="10">
        <v>3742</v>
      </c>
      <c r="K722" s="10" t="s">
        <v>3190</v>
      </c>
      <c r="L722" s="6">
        <f t="shared" si="44"/>
        <v>1</v>
      </c>
      <c r="M722" s="11">
        <v>1410318.13</v>
      </c>
      <c r="N722" s="11">
        <v>105</v>
      </c>
      <c r="O722" s="12" t="s">
        <v>1364</v>
      </c>
      <c r="P722" s="10" t="s">
        <v>3164</v>
      </c>
      <c r="Q722" s="10"/>
      <c r="R722" s="10"/>
      <c r="S722" s="10"/>
      <c r="T722" s="10" t="s">
        <v>634</v>
      </c>
      <c r="U722" s="10" t="s">
        <v>635</v>
      </c>
      <c r="V722" s="10" t="s">
        <v>3165</v>
      </c>
      <c r="W722" s="11">
        <v>3</v>
      </c>
      <c r="X722" s="10" t="s">
        <v>3191</v>
      </c>
      <c r="Y722" s="13">
        <v>3631987441</v>
      </c>
      <c r="Z722" s="13">
        <v>8474071006</v>
      </c>
      <c r="AA722"/>
      <c r="AB722"/>
      <c r="AC722"/>
    </row>
    <row r="723" spans="1:29" x14ac:dyDescent="0.25">
      <c r="A723" s="4" t="str">
        <f t="shared" si="42"/>
        <v>5128.01.11.2</v>
      </c>
      <c r="B723" s="4" t="str">
        <f t="shared" si="43"/>
        <v>5128.01.11</v>
      </c>
      <c r="C723" s="5" t="s">
        <v>629</v>
      </c>
      <c r="D723" s="6" t="s">
        <v>530</v>
      </c>
      <c r="E723" s="6" t="s">
        <v>3160</v>
      </c>
      <c r="F723" s="6" t="s">
        <v>7</v>
      </c>
      <c r="G723" s="6" t="s">
        <v>3161</v>
      </c>
      <c r="H723" s="6" t="s">
        <v>10</v>
      </c>
      <c r="I723" s="6" t="s">
        <v>3162</v>
      </c>
      <c r="J723" s="6">
        <v>3743</v>
      </c>
      <c r="K723" s="6" t="s">
        <v>3308</v>
      </c>
      <c r="L723" s="6">
        <f t="shared" si="44"/>
        <v>2</v>
      </c>
      <c r="M723" s="7">
        <v>11712356.289999999</v>
      </c>
      <c r="N723" s="7">
        <v>872</v>
      </c>
      <c r="O723" s="8" t="s">
        <v>1364</v>
      </c>
      <c r="P723" s="6" t="s">
        <v>3164</v>
      </c>
      <c r="Q723" s="6"/>
      <c r="R723" s="6"/>
      <c r="S723" s="6"/>
      <c r="T723" s="6" t="s">
        <v>634</v>
      </c>
      <c r="U723" s="6" t="s">
        <v>635</v>
      </c>
      <c r="V723" s="6" t="s">
        <v>3165</v>
      </c>
      <c r="W723" s="7">
        <v>3</v>
      </c>
      <c r="X723" s="6" t="s">
        <v>3309</v>
      </c>
      <c r="Y723" s="13">
        <v>3631987441</v>
      </c>
      <c r="Z723" s="13">
        <v>8474071006</v>
      </c>
      <c r="AA723"/>
      <c r="AB723"/>
      <c r="AC723"/>
    </row>
    <row r="724" spans="1:29" x14ac:dyDescent="0.25">
      <c r="A724" s="4" t="str">
        <f t="shared" si="42"/>
        <v>5128.01.11.3</v>
      </c>
      <c r="B724" s="4" t="str">
        <f t="shared" si="43"/>
        <v>5128.01.11</v>
      </c>
      <c r="C724" s="9" t="s">
        <v>629</v>
      </c>
      <c r="D724" s="10" t="s">
        <v>530</v>
      </c>
      <c r="E724" s="10" t="s">
        <v>3160</v>
      </c>
      <c r="F724" s="10" t="s">
        <v>7</v>
      </c>
      <c r="G724" s="10" t="s">
        <v>3161</v>
      </c>
      <c r="H724" s="10" t="s">
        <v>10</v>
      </c>
      <c r="I724" s="10" t="s">
        <v>3162</v>
      </c>
      <c r="J724" s="10">
        <v>3744</v>
      </c>
      <c r="K724" s="10" t="s">
        <v>3163</v>
      </c>
      <c r="L724" s="6">
        <f t="shared" si="44"/>
        <v>3</v>
      </c>
      <c r="M724" s="11">
        <v>1208844.1100000001</v>
      </c>
      <c r="N724" s="11">
        <v>90</v>
      </c>
      <c r="O724" s="12" t="s">
        <v>1364</v>
      </c>
      <c r="P724" s="10" t="s">
        <v>3164</v>
      </c>
      <c r="Q724" s="10"/>
      <c r="R724" s="10"/>
      <c r="S724" s="10"/>
      <c r="T724" s="10" t="s">
        <v>634</v>
      </c>
      <c r="U724" s="10" t="s">
        <v>635</v>
      </c>
      <c r="V724" s="10" t="s">
        <v>3165</v>
      </c>
      <c r="W724" s="11">
        <v>3</v>
      </c>
      <c r="X724" s="10" t="s">
        <v>3166</v>
      </c>
      <c r="Y724" s="13">
        <v>3631987441</v>
      </c>
      <c r="Z724" s="13">
        <v>8474071006</v>
      </c>
      <c r="AA724"/>
      <c r="AB724"/>
      <c r="AC724"/>
    </row>
    <row r="725" spans="1:29" x14ac:dyDescent="0.25">
      <c r="A725" s="4" t="str">
        <f t="shared" si="42"/>
        <v>5128.01.11.4</v>
      </c>
      <c r="B725" s="4" t="str">
        <f t="shared" si="43"/>
        <v>5128.01.11</v>
      </c>
      <c r="C725" s="5" t="s">
        <v>629</v>
      </c>
      <c r="D725" s="6" t="s">
        <v>530</v>
      </c>
      <c r="E725" s="6" t="s">
        <v>3160</v>
      </c>
      <c r="F725" s="6" t="s">
        <v>7</v>
      </c>
      <c r="G725" s="6" t="s">
        <v>3161</v>
      </c>
      <c r="H725" s="6" t="s">
        <v>10</v>
      </c>
      <c r="I725" s="6" t="s">
        <v>3162</v>
      </c>
      <c r="J725" s="6">
        <v>3745</v>
      </c>
      <c r="K725" s="6" t="s">
        <v>3287</v>
      </c>
      <c r="L725" s="6">
        <f t="shared" si="44"/>
        <v>4</v>
      </c>
      <c r="M725" s="7">
        <v>8461908.7899999991</v>
      </c>
      <c r="N725" s="7">
        <v>1630</v>
      </c>
      <c r="O725" s="8" t="s">
        <v>1364</v>
      </c>
      <c r="P725" s="6" t="s">
        <v>3164</v>
      </c>
      <c r="Q725" s="6"/>
      <c r="R725" s="6"/>
      <c r="S725" s="6"/>
      <c r="T725" s="6" t="s">
        <v>634</v>
      </c>
      <c r="U725" s="6" t="s">
        <v>635</v>
      </c>
      <c r="V725" s="6" t="s">
        <v>3165</v>
      </c>
      <c r="W725" s="7">
        <v>3</v>
      </c>
      <c r="X725" s="6" t="s">
        <v>3288</v>
      </c>
      <c r="Y725" s="13">
        <v>3631987441</v>
      </c>
      <c r="Z725" s="13">
        <v>8474071006</v>
      </c>
      <c r="AA725"/>
      <c r="AB725"/>
      <c r="AC725"/>
    </row>
    <row r="726" spans="1:29" x14ac:dyDescent="0.25">
      <c r="A726" s="4" t="str">
        <f t="shared" si="42"/>
        <v>5128.01.11.5</v>
      </c>
      <c r="B726" s="4" t="str">
        <f t="shared" si="43"/>
        <v>5128.01.11</v>
      </c>
      <c r="C726" s="9" t="s">
        <v>629</v>
      </c>
      <c r="D726" s="10" t="s">
        <v>530</v>
      </c>
      <c r="E726" s="10" t="s">
        <v>3160</v>
      </c>
      <c r="F726" s="10" t="s">
        <v>7</v>
      </c>
      <c r="G726" s="10" t="s">
        <v>3161</v>
      </c>
      <c r="H726" s="10" t="s">
        <v>10</v>
      </c>
      <c r="I726" s="10" t="s">
        <v>3162</v>
      </c>
      <c r="J726" s="10">
        <v>3746</v>
      </c>
      <c r="K726" s="10" t="s">
        <v>3289</v>
      </c>
      <c r="L726" s="6">
        <f t="shared" si="44"/>
        <v>5</v>
      </c>
      <c r="M726" s="11">
        <v>12733157.99</v>
      </c>
      <c r="N726" s="11">
        <v>948</v>
      </c>
      <c r="O726" s="12" t="s">
        <v>1364</v>
      </c>
      <c r="P726" s="10" t="s">
        <v>3164</v>
      </c>
      <c r="Q726" s="10"/>
      <c r="R726" s="10"/>
      <c r="S726" s="10"/>
      <c r="T726" s="10" t="s">
        <v>634</v>
      </c>
      <c r="U726" s="10" t="s">
        <v>635</v>
      </c>
      <c r="V726" s="10" t="s">
        <v>3165</v>
      </c>
      <c r="W726" s="11">
        <v>3</v>
      </c>
      <c r="X726" s="10" t="s">
        <v>3290</v>
      </c>
      <c r="Y726" s="13">
        <v>3631987441</v>
      </c>
      <c r="Z726" s="13">
        <v>8474071006</v>
      </c>
      <c r="AA726"/>
      <c r="AB726"/>
      <c r="AC726"/>
    </row>
    <row r="727" spans="1:29" x14ac:dyDescent="0.25">
      <c r="A727" s="4" t="str">
        <f t="shared" si="42"/>
        <v>5128.01.11.6</v>
      </c>
      <c r="B727" s="4" t="str">
        <f t="shared" si="43"/>
        <v>5128.01.11</v>
      </c>
      <c r="C727" s="5" t="s">
        <v>629</v>
      </c>
      <c r="D727" s="6" t="s">
        <v>530</v>
      </c>
      <c r="E727" s="6" t="s">
        <v>3160</v>
      </c>
      <c r="F727" s="6" t="s">
        <v>7</v>
      </c>
      <c r="G727" s="6" t="s">
        <v>3161</v>
      </c>
      <c r="H727" s="6" t="s">
        <v>10</v>
      </c>
      <c r="I727" s="6" t="s">
        <v>3162</v>
      </c>
      <c r="J727" s="6">
        <v>3747</v>
      </c>
      <c r="K727" s="6" t="s">
        <v>3179</v>
      </c>
      <c r="L727" s="6">
        <f t="shared" si="44"/>
        <v>6</v>
      </c>
      <c r="M727" s="7">
        <v>8314161.1699999999</v>
      </c>
      <c r="N727" s="7">
        <v>619</v>
      </c>
      <c r="O727" s="8" t="s">
        <v>1364</v>
      </c>
      <c r="P727" s="6" t="s">
        <v>3164</v>
      </c>
      <c r="Q727" s="6"/>
      <c r="R727" s="6"/>
      <c r="S727" s="6"/>
      <c r="T727" s="6" t="s">
        <v>634</v>
      </c>
      <c r="U727" s="6" t="s">
        <v>635</v>
      </c>
      <c r="V727" s="6" t="s">
        <v>3165</v>
      </c>
      <c r="W727" s="7">
        <v>3</v>
      </c>
      <c r="X727" s="6" t="s">
        <v>3180</v>
      </c>
      <c r="Y727" s="13">
        <v>3631987441</v>
      </c>
      <c r="Z727" s="13">
        <v>8474071006</v>
      </c>
      <c r="AA727"/>
      <c r="AB727"/>
      <c r="AC727"/>
    </row>
    <row r="728" spans="1:29" x14ac:dyDescent="0.25">
      <c r="A728" s="4" t="str">
        <f t="shared" si="42"/>
        <v>5128.01.11.7</v>
      </c>
      <c r="B728" s="4" t="str">
        <f t="shared" si="43"/>
        <v>5128.01.11</v>
      </c>
      <c r="C728" s="5" t="s">
        <v>629</v>
      </c>
      <c r="D728" s="6" t="s">
        <v>530</v>
      </c>
      <c r="E728" s="6" t="s">
        <v>3160</v>
      </c>
      <c r="F728" s="6" t="s">
        <v>7</v>
      </c>
      <c r="G728" s="6" t="s">
        <v>3161</v>
      </c>
      <c r="H728" s="6" t="s">
        <v>10</v>
      </c>
      <c r="I728" s="6" t="s">
        <v>3162</v>
      </c>
      <c r="J728" s="6">
        <v>3748</v>
      </c>
      <c r="K728" s="6" t="s">
        <v>3283</v>
      </c>
      <c r="L728" s="6">
        <f t="shared" si="44"/>
        <v>7</v>
      </c>
      <c r="M728" s="7">
        <v>25775242.800000001</v>
      </c>
      <c r="N728" s="7">
        <v>1919</v>
      </c>
      <c r="O728" s="8" t="s">
        <v>1364</v>
      </c>
      <c r="P728" s="6" t="s">
        <v>3164</v>
      </c>
      <c r="Q728" s="6"/>
      <c r="R728" s="6"/>
      <c r="S728" s="6"/>
      <c r="T728" s="6" t="s">
        <v>634</v>
      </c>
      <c r="U728" s="6" t="s">
        <v>635</v>
      </c>
      <c r="V728" s="6" t="s">
        <v>3165</v>
      </c>
      <c r="W728" s="7">
        <v>3</v>
      </c>
      <c r="X728" s="6" t="s">
        <v>3284</v>
      </c>
      <c r="Y728" s="13">
        <v>3631987441</v>
      </c>
      <c r="Z728" s="13">
        <v>8474071006</v>
      </c>
      <c r="AA728"/>
      <c r="AB728"/>
      <c r="AC728"/>
    </row>
    <row r="729" spans="1:29" x14ac:dyDescent="0.25">
      <c r="A729" s="4" t="str">
        <f t="shared" si="42"/>
        <v>5128.01.11.8</v>
      </c>
      <c r="B729" s="4" t="str">
        <f t="shared" si="43"/>
        <v>5128.01.11</v>
      </c>
      <c r="C729" s="9" t="s">
        <v>629</v>
      </c>
      <c r="D729" s="10" t="s">
        <v>530</v>
      </c>
      <c r="E729" s="10" t="s">
        <v>3160</v>
      </c>
      <c r="F729" s="10" t="s">
        <v>7</v>
      </c>
      <c r="G729" s="10" t="s">
        <v>3161</v>
      </c>
      <c r="H729" s="10" t="s">
        <v>10</v>
      </c>
      <c r="I729" s="10" t="s">
        <v>3162</v>
      </c>
      <c r="J729" s="10">
        <v>3749</v>
      </c>
      <c r="K729" s="10" t="s">
        <v>3285</v>
      </c>
      <c r="L729" s="6">
        <f t="shared" si="44"/>
        <v>8</v>
      </c>
      <c r="M729" s="11">
        <v>940212.09</v>
      </c>
      <c r="N729" s="11">
        <v>70</v>
      </c>
      <c r="O729" s="12" t="s">
        <v>1364</v>
      </c>
      <c r="P729" s="10" t="s">
        <v>3164</v>
      </c>
      <c r="Q729" s="10"/>
      <c r="R729" s="10"/>
      <c r="S729" s="10"/>
      <c r="T729" s="10" t="s">
        <v>634</v>
      </c>
      <c r="U729" s="10" t="s">
        <v>635</v>
      </c>
      <c r="V729" s="10" t="s">
        <v>3165</v>
      </c>
      <c r="W729" s="11">
        <v>3</v>
      </c>
      <c r="X729" s="10" t="s">
        <v>3286</v>
      </c>
      <c r="Y729" s="13">
        <v>3631987441</v>
      </c>
      <c r="Z729" s="13">
        <v>8474071006</v>
      </c>
      <c r="AA729"/>
      <c r="AB729"/>
      <c r="AC729"/>
    </row>
    <row r="730" spans="1:29" x14ac:dyDescent="0.25">
      <c r="A730" s="4" t="str">
        <f t="shared" si="42"/>
        <v>5128.01.11.9</v>
      </c>
      <c r="B730" s="4" t="str">
        <f t="shared" si="43"/>
        <v>5128.01.11</v>
      </c>
      <c r="C730" s="9" t="s">
        <v>629</v>
      </c>
      <c r="D730" s="10" t="s">
        <v>530</v>
      </c>
      <c r="E730" s="10" t="s">
        <v>3160</v>
      </c>
      <c r="F730" s="10" t="s">
        <v>7</v>
      </c>
      <c r="G730" s="10" t="s">
        <v>3161</v>
      </c>
      <c r="H730" s="10" t="s">
        <v>10</v>
      </c>
      <c r="I730" s="10" t="s">
        <v>3162</v>
      </c>
      <c r="J730" s="10">
        <v>3750</v>
      </c>
      <c r="K730" s="10" t="s">
        <v>3207</v>
      </c>
      <c r="L730" s="6">
        <f t="shared" si="44"/>
        <v>9</v>
      </c>
      <c r="M730" s="11">
        <v>41570805.869999997</v>
      </c>
      <c r="N730" s="11">
        <v>3095</v>
      </c>
      <c r="O730" s="12" t="s">
        <v>1364</v>
      </c>
      <c r="P730" s="10" t="s">
        <v>3164</v>
      </c>
      <c r="Q730" s="10"/>
      <c r="R730" s="10"/>
      <c r="S730" s="10"/>
      <c r="T730" s="10" t="s">
        <v>634</v>
      </c>
      <c r="U730" s="10" t="s">
        <v>635</v>
      </c>
      <c r="V730" s="10" t="s">
        <v>3165</v>
      </c>
      <c r="W730" s="11">
        <v>3</v>
      </c>
      <c r="X730" s="10" t="s">
        <v>3208</v>
      </c>
      <c r="Y730" s="13">
        <v>3631987441</v>
      </c>
      <c r="Z730" s="13">
        <v>8474071006</v>
      </c>
      <c r="AA730"/>
      <c r="AB730"/>
      <c r="AC730"/>
    </row>
    <row r="731" spans="1:29" x14ac:dyDescent="0.25">
      <c r="A731" s="4" t="str">
        <f t="shared" si="42"/>
        <v>5128.01.12.1</v>
      </c>
      <c r="B731" s="4" t="str">
        <f t="shared" si="43"/>
        <v>5128.01.12</v>
      </c>
      <c r="C731" s="9" t="s">
        <v>629</v>
      </c>
      <c r="D731" s="10" t="s">
        <v>530</v>
      </c>
      <c r="E731" s="10" t="s">
        <v>3160</v>
      </c>
      <c r="F731" s="10" t="s">
        <v>7</v>
      </c>
      <c r="G731" s="10" t="s">
        <v>3161</v>
      </c>
      <c r="H731" s="10" t="s">
        <v>32</v>
      </c>
      <c r="I731" s="10" t="s">
        <v>3227</v>
      </c>
      <c r="J731" s="10">
        <v>3805</v>
      </c>
      <c r="K731" s="10" t="s">
        <v>3317</v>
      </c>
      <c r="L731" s="6">
        <f t="shared" si="44"/>
        <v>1</v>
      </c>
      <c r="M731" s="11">
        <v>1700794.87</v>
      </c>
      <c r="N731" s="11">
        <v>1</v>
      </c>
      <c r="O731" s="12" t="s">
        <v>3318</v>
      </c>
      <c r="P731" s="10" t="s">
        <v>3312</v>
      </c>
      <c r="Q731" s="10"/>
      <c r="R731" s="10"/>
      <c r="S731" s="10"/>
      <c r="T731" s="10" t="s">
        <v>634</v>
      </c>
      <c r="U731" s="10" t="s">
        <v>635</v>
      </c>
      <c r="V731" s="10" t="s">
        <v>3231</v>
      </c>
      <c r="W731" s="11">
        <v>3</v>
      </c>
      <c r="X731" s="10" t="s">
        <v>3319</v>
      </c>
      <c r="Y731" s="13">
        <v>111628813</v>
      </c>
      <c r="Z731" s="13">
        <v>8474071006</v>
      </c>
      <c r="AA731"/>
      <c r="AB731"/>
      <c r="AC731"/>
    </row>
    <row r="732" spans="1:29" x14ac:dyDescent="0.25">
      <c r="A732" s="4" t="str">
        <f t="shared" si="42"/>
        <v>5128.01.12.2</v>
      </c>
      <c r="B732" s="4" t="str">
        <f t="shared" si="43"/>
        <v>5128.01.12</v>
      </c>
      <c r="C732" s="9" t="s">
        <v>629</v>
      </c>
      <c r="D732" s="10" t="s">
        <v>530</v>
      </c>
      <c r="E732" s="10" t="s">
        <v>3160</v>
      </c>
      <c r="F732" s="10" t="s">
        <v>7</v>
      </c>
      <c r="G732" s="10" t="s">
        <v>3161</v>
      </c>
      <c r="H732" s="10" t="s">
        <v>32</v>
      </c>
      <c r="I732" s="10" t="s">
        <v>3227</v>
      </c>
      <c r="J732" s="10">
        <v>3806</v>
      </c>
      <c r="K732" s="10" t="s">
        <v>3310</v>
      </c>
      <c r="L732" s="6">
        <f t="shared" si="44"/>
        <v>2</v>
      </c>
      <c r="M732" s="11">
        <v>17007948.670000002</v>
      </c>
      <c r="N732" s="11">
        <v>10</v>
      </c>
      <c r="O732" s="12" t="s">
        <v>3311</v>
      </c>
      <c r="P732" s="10" t="s">
        <v>3312</v>
      </c>
      <c r="Q732" s="10"/>
      <c r="R732" s="10"/>
      <c r="S732" s="10"/>
      <c r="T732" s="10" t="s">
        <v>634</v>
      </c>
      <c r="U732" s="10" t="s">
        <v>635</v>
      </c>
      <c r="V732" s="10" t="s">
        <v>3231</v>
      </c>
      <c r="W732" s="11">
        <v>3</v>
      </c>
      <c r="X732" s="10" t="s">
        <v>3313</v>
      </c>
      <c r="Y732" s="13">
        <v>111628813</v>
      </c>
      <c r="Z732" s="13">
        <v>8474071006</v>
      </c>
      <c r="AA732"/>
      <c r="AB732"/>
      <c r="AC732"/>
    </row>
    <row r="733" spans="1:29" x14ac:dyDescent="0.25">
      <c r="A733" s="4" t="str">
        <f t="shared" si="42"/>
        <v>5128.01.12.3</v>
      </c>
      <c r="B733" s="4" t="str">
        <f t="shared" si="43"/>
        <v>5128.01.12</v>
      </c>
      <c r="C733" s="5" t="s">
        <v>629</v>
      </c>
      <c r="D733" s="6" t="s">
        <v>530</v>
      </c>
      <c r="E733" s="6" t="s">
        <v>3160</v>
      </c>
      <c r="F733" s="6" t="s">
        <v>7</v>
      </c>
      <c r="G733" s="6" t="s">
        <v>3161</v>
      </c>
      <c r="H733" s="6" t="s">
        <v>32</v>
      </c>
      <c r="I733" s="6" t="s">
        <v>3227</v>
      </c>
      <c r="J733" s="6">
        <v>3807</v>
      </c>
      <c r="K733" s="6" t="s">
        <v>3320</v>
      </c>
      <c r="L733" s="6">
        <f t="shared" si="44"/>
        <v>3</v>
      </c>
      <c r="M733" s="7">
        <v>1700794.87</v>
      </c>
      <c r="N733" s="7">
        <v>1</v>
      </c>
      <c r="O733" s="8" t="s">
        <v>3321</v>
      </c>
      <c r="P733" s="6" t="s">
        <v>3312</v>
      </c>
      <c r="Q733" s="6"/>
      <c r="R733" s="6"/>
      <c r="S733" s="6"/>
      <c r="T733" s="6" t="s">
        <v>634</v>
      </c>
      <c r="U733" s="6" t="s">
        <v>635</v>
      </c>
      <c r="V733" s="6" t="s">
        <v>3231</v>
      </c>
      <c r="W733" s="7">
        <v>3</v>
      </c>
      <c r="X733" s="6" t="s">
        <v>3322</v>
      </c>
      <c r="Y733" s="13">
        <v>111628813</v>
      </c>
      <c r="Z733" s="13">
        <v>8474071006</v>
      </c>
      <c r="AA733"/>
      <c r="AB733"/>
      <c r="AC733"/>
    </row>
    <row r="734" spans="1:29" x14ac:dyDescent="0.25">
      <c r="A734" s="4" t="str">
        <f t="shared" si="42"/>
        <v>5128.01.12.4</v>
      </c>
      <c r="B734" s="4" t="str">
        <f t="shared" si="43"/>
        <v>5128.01.12</v>
      </c>
      <c r="C734" s="9" t="s">
        <v>629</v>
      </c>
      <c r="D734" s="10" t="s">
        <v>530</v>
      </c>
      <c r="E734" s="10" t="s">
        <v>3160</v>
      </c>
      <c r="F734" s="10" t="s">
        <v>7</v>
      </c>
      <c r="G734" s="10" t="s">
        <v>3161</v>
      </c>
      <c r="H734" s="10" t="s">
        <v>32</v>
      </c>
      <c r="I734" s="10" t="s">
        <v>3227</v>
      </c>
      <c r="J734" s="10">
        <v>4908</v>
      </c>
      <c r="K734" s="10" t="s">
        <v>3228</v>
      </c>
      <c r="L734" s="6">
        <f t="shared" si="44"/>
        <v>4</v>
      </c>
      <c r="M734" s="11">
        <v>25511923</v>
      </c>
      <c r="N734" s="11">
        <v>15</v>
      </c>
      <c r="O734" s="12" t="s">
        <v>3229</v>
      </c>
      <c r="P734" s="10" t="s">
        <v>3230</v>
      </c>
      <c r="Q734" s="10"/>
      <c r="R734" s="10"/>
      <c r="S734" s="10"/>
      <c r="T734" s="10" t="s">
        <v>634</v>
      </c>
      <c r="U734" s="10" t="s">
        <v>635</v>
      </c>
      <c r="V734" s="10" t="s">
        <v>3231</v>
      </c>
      <c r="W734" s="11">
        <v>3</v>
      </c>
      <c r="X734" s="10" t="s">
        <v>3232</v>
      </c>
      <c r="Y734" s="13">
        <v>111628813</v>
      </c>
      <c r="Z734" s="13">
        <v>8474071006</v>
      </c>
      <c r="AA734"/>
      <c r="AB734"/>
      <c r="AC734"/>
    </row>
    <row r="735" spans="1:29" x14ac:dyDescent="0.25">
      <c r="A735" s="4" t="str">
        <f t="shared" si="42"/>
        <v>5128.01.12.5</v>
      </c>
      <c r="B735" s="4" t="str">
        <f t="shared" si="43"/>
        <v>5128.01.12</v>
      </c>
      <c r="C735" s="9" t="s">
        <v>629</v>
      </c>
      <c r="D735" s="10" t="s">
        <v>530</v>
      </c>
      <c r="E735" s="10" t="s">
        <v>3160</v>
      </c>
      <c r="F735" s="10" t="s">
        <v>7</v>
      </c>
      <c r="G735" s="10" t="s">
        <v>3161</v>
      </c>
      <c r="H735" s="10" t="s">
        <v>32</v>
      </c>
      <c r="I735" s="10" t="s">
        <v>3227</v>
      </c>
      <c r="J735" s="10">
        <v>4909</v>
      </c>
      <c r="K735" s="10" t="s">
        <v>3333</v>
      </c>
      <c r="L735" s="6">
        <f t="shared" si="44"/>
        <v>5</v>
      </c>
      <c r="M735" s="11">
        <v>56126230.600000001</v>
      </c>
      <c r="N735" s="11">
        <v>33</v>
      </c>
      <c r="O735" s="12" t="s">
        <v>3334</v>
      </c>
      <c r="P735" s="10" t="s">
        <v>3230</v>
      </c>
      <c r="Q735" s="10"/>
      <c r="R735" s="10"/>
      <c r="S735" s="10"/>
      <c r="T735" s="10" t="s">
        <v>634</v>
      </c>
      <c r="U735" s="10" t="s">
        <v>635</v>
      </c>
      <c r="V735" s="10" t="s">
        <v>3231</v>
      </c>
      <c r="W735" s="11">
        <v>3</v>
      </c>
      <c r="X735" s="10" t="s">
        <v>3335</v>
      </c>
      <c r="Y735" s="13">
        <v>111628813</v>
      </c>
      <c r="Z735" s="13">
        <v>8474071006</v>
      </c>
      <c r="AA735"/>
      <c r="AB735"/>
      <c r="AC735"/>
    </row>
    <row r="736" spans="1:29" x14ac:dyDescent="0.25">
      <c r="A736" s="4" t="str">
        <f t="shared" si="42"/>
        <v>5128.01.13.1</v>
      </c>
      <c r="B736" s="4" t="str">
        <f t="shared" si="43"/>
        <v>5128.01.13</v>
      </c>
      <c r="C736" s="5" t="s">
        <v>629</v>
      </c>
      <c r="D736" s="6" t="s">
        <v>530</v>
      </c>
      <c r="E736" s="6" t="s">
        <v>3160</v>
      </c>
      <c r="F736" s="6" t="s">
        <v>7</v>
      </c>
      <c r="G736" s="6" t="s">
        <v>3161</v>
      </c>
      <c r="H736" s="6" t="s">
        <v>40</v>
      </c>
      <c r="I736" s="6" t="s">
        <v>3167</v>
      </c>
      <c r="J736" s="6">
        <v>3936</v>
      </c>
      <c r="K736" s="6" t="s">
        <v>3251</v>
      </c>
      <c r="L736" s="6">
        <f t="shared" si="44"/>
        <v>1</v>
      </c>
      <c r="M736" s="7">
        <v>1470324.34</v>
      </c>
      <c r="N736" s="7">
        <v>149</v>
      </c>
      <c r="O736" s="8" t="s">
        <v>3252</v>
      </c>
      <c r="P736" s="6" t="s">
        <v>3230</v>
      </c>
      <c r="Q736" s="6"/>
      <c r="R736" s="6"/>
      <c r="S736" s="6"/>
      <c r="T736" s="6" t="s">
        <v>634</v>
      </c>
      <c r="U736" s="6" t="s">
        <v>635</v>
      </c>
      <c r="V736" s="6" t="s">
        <v>3171</v>
      </c>
      <c r="W736" s="7">
        <v>3</v>
      </c>
      <c r="X736" s="6" t="s">
        <v>3253</v>
      </c>
      <c r="Y736" s="13">
        <v>71830955</v>
      </c>
      <c r="Z736" s="13">
        <v>8474071006</v>
      </c>
      <c r="AA736"/>
      <c r="AB736"/>
      <c r="AC736"/>
    </row>
    <row r="737" spans="1:29" x14ac:dyDescent="0.25">
      <c r="A737" s="4" t="str">
        <f t="shared" si="42"/>
        <v>5128.01.13.2</v>
      </c>
      <c r="B737" s="4" t="str">
        <f t="shared" si="43"/>
        <v>5128.01.13</v>
      </c>
      <c r="C737" s="9" t="s">
        <v>629</v>
      </c>
      <c r="D737" s="10" t="s">
        <v>530</v>
      </c>
      <c r="E737" s="10" t="s">
        <v>3160</v>
      </c>
      <c r="F737" s="10" t="s">
        <v>7</v>
      </c>
      <c r="G737" s="10" t="s">
        <v>3161</v>
      </c>
      <c r="H737" s="10" t="s">
        <v>40</v>
      </c>
      <c r="I737" s="10" t="s">
        <v>3167</v>
      </c>
      <c r="J737" s="10">
        <v>3937</v>
      </c>
      <c r="K737" s="10" t="s">
        <v>3329</v>
      </c>
      <c r="L737" s="6">
        <f t="shared" si="44"/>
        <v>2</v>
      </c>
      <c r="M737" s="11">
        <v>125515.49</v>
      </c>
      <c r="N737" s="11">
        <v>13</v>
      </c>
      <c r="O737" s="12" t="s">
        <v>923</v>
      </c>
      <c r="P737" s="10" t="s">
        <v>3230</v>
      </c>
      <c r="Q737" s="10"/>
      <c r="R737" s="10"/>
      <c r="S737" s="10"/>
      <c r="T737" s="10" t="s">
        <v>634</v>
      </c>
      <c r="U737" s="10" t="s">
        <v>635</v>
      </c>
      <c r="V737" s="10" t="s">
        <v>3171</v>
      </c>
      <c r="W737" s="11">
        <v>3</v>
      </c>
      <c r="X737" s="10" t="s">
        <v>3330</v>
      </c>
      <c r="Y737" s="13">
        <v>71830955</v>
      </c>
      <c r="Z737" s="13">
        <v>8474071006</v>
      </c>
      <c r="AA737"/>
      <c r="AB737"/>
      <c r="AC737"/>
    </row>
    <row r="738" spans="1:29" x14ac:dyDescent="0.25">
      <c r="A738" s="4" t="str">
        <f t="shared" si="42"/>
        <v>5128.01.13.3</v>
      </c>
      <c r="B738" s="4" t="str">
        <f t="shared" si="43"/>
        <v>5128.01.13</v>
      </c>
      <c r="C738" s="9" t="s">
        <v>629</v>
      </c>
      <c r="D738" s="10" t="s">
        <v>530</v>
      </c>
      <c r="E738" s="10" t="s">
        <v>3160</v>
      </c>
      <c r="F738" s="10" t="s">
        <v>7</v>
      </c>
      <c r="G738" s="10" t="s">
        <v>3161</v>
      </c>
      <c r="H738" s="10" t="s">
        <v>40</v>
      </c>
      <c r="I738" s="10" t="s">
        <v>3167</v>
      </c>
      <c r="J738" s="10">
        <v>4915</v>
      </c>
      <c r="K738" s="10" t="s">
        <v>3323</v>
      </c>
      <c r="L738" s="6">
        <f t="shared" si="44"/>
        <v>3</v>
      </c>
      <c r="M738" s="11">
        <v>53792.35</v>
      </c>
      <c r="N738" s="11">
        <v>5</v>
      </c>
      <c r="O738" s="12" t="s">
        <v>3324</v>
      </c>
      <c r="P738" s="10" t="s">
        <v>3170</v>
      </c>
      <c r="Q738" s="10"/>
      <c r="R738" s="10"/>
      <c r="S738" s="10"/>
      <c r="T738" s="10" t="s">
        <v>634</v>
      </c>
      <c r="U738" s="10" t="s">
        <v>635</v>
      </c>
      <c r="V738" s="10" t="s">
        <v>3171</v>
      </c>
      <c r="W738" s="11">
        <v>3</v>
      </c>
      <c r="X738" s="10" t="s">
        <v>3325</v>
      </c>
      <c r="Y738" s="13">
        <v>71830955</v>
      </c>
      <c r="Z738" s="13">
        <v>8474071006</v>
      </c>
      <c r="AA738"/>
      <c r="AB738"/>
      <c r="AC738"/>
    </row>
    <row r="739" spans="1:29" x14ac:dyDescent="0.25">
      <c r="A739" s="4" t="str">
        <f t="shared" si="42"/>
        <v>5128.01.13.4</v>
      </c>
      <c r="B739" s="4" t="str">
        <f t="shared" si="43"/>
        <v>5128.01.13</v>
      </c>
      <c r="C739" s="5" t="s">
        <v>629</v>
      </c>
      <c r="D739" s="6" t="s">
        <v>530</v>
      </c>
      <c r="E739" s="6" t="s">
        <v>3160</v>
      </c>
      <c r="F739" s="6" t="s">
        <v>7</v>
      </c>
      <c r="G739" s="6" t="s">
        <v>3161</v>
      </c>
      <c r="H739" s="6" t="s">
        <v>40</v>
      </c>
      <c r="I739" s="6" t="s">
        <v>3167</v>
      </c>
      <c r="J739" s="6">
        <v>4916</v>
      </c>
      <c r="K739" s="6" t="s">
        <v>3297</v>
      </c>
      <c r="L739" s="6">
        <f t="shared" si="44"/>
        <v>4</v>
      </c>
      <c r="M739" s="7">
        <v>923435.41</v>
      </c>
      <c r="N739" s="7">
        <v>96</v>
      </c>
      <c r="O739" s="8" t="s">
        <v>3298</v>
      </c>
      <c r="P739" s="6" t="s">
        <v>3170</v>
      </c>
      <c r="Q739" s="6"/>
      <c r="R739" s="6"/>
      <c r="S739" s="6"/>
      <c r="T739" s="6" t="s">
        <v>634</v>
      </c>
      <c r="U739" s="6" t="s">
        <v>635</v>
      </c>
      <c r="V739" s="6" t="s">
        <v>3171</v>
      </c>
      <c r="W739" s="7">
        <v>3</v>
      </c>
      <c r="X739" s="6" t="s">
        <v>3299</v>
      </c>
      <c r="Y739" s="13">
        <v>71830955</v>
      </c>
      <c r="Z739" s="13">
        <v>8474071006</v>
      </c>
      <c r="AA739"/>
      <c r="AB739"/>
      <c r="AC739"/>
    </row>
    <row r="740" spans="1:29" x14ac:dyDescent="0.25">
      <c r="A740" s="4" t="str">
        <f t="shared" si="42"/>
        <v>5128.01.13.5</v>
      </c>
      <c r="B740" s="4" t="str">
        <f t="shared" si="43"/>
        <v>5128.01.13</v>
      </c>
      <c r="C740" s="5" t="s">
        <v>629</v>
      </c>
      <c r="D740" s="6" t="s">
        <v>530</v>
      </c>
      <c r="E740" s="6" t="s">
        <v>3160</v>
      </c>
      <c r="F740" s="6" t="s">
        <v>7</v>
      </c>
      <c r="G740" s="6" t="s">
        <v>3161</v>
      </c>
      <c r="H740" s="6" t="s">
        <v>40</v>
      </c>
      <c r="I740" s="6" t="s">
        <v>3167</v>
      </c>
      <c r="J740" s="6">
        <v>4917</v>
      </c>
      <c r="K740" s="6" t="s">
        <v>3271</v>
      </c>
      <c r="L740" s="6">
        <f t="shared" si="44"/>
        <v>5</v>
      </c>
      <c r="M740" s="7">
        <v>107548.71</v>
      </c>
      <c r="N740" s="7">
        <v>11</v>
      </c>
      <c r="O740" s="8" t="s">
        <v>3272</v>
      </c>
      <c r="P740" s="6" t="s">
        <v>1539</v>
      </c>
      <c r="Q740" s="6"/>
      <c r="R740" s="6"/>
      <c r="S740" s="6"/>
      <c r="T740" s="6" t="s">
        <v>634</v>
      </c>
      <c r="U740" s="6" t="s">
        <v>635</v>
      </c>
      <c r="V740" s="6" t="s">
        <v>3171</v>
      </c>
      <c r="W740" s="7">
        <v>3</v>
      </c>
      <c r="X740" s="6" t="s">
        <v>3273</v>
      </c>
      <c r="Y740" s="13">
        <v>71830955</v>
      </c>
      <c r="Z740" s="13">
        <v>8474071006</v>
      </c>
      <c r="AA740"/>
      <c r="AB740"/>
      <c r="AC740"/>
    </row>
    <row r="741" spans="1:29" x14ac:dyDescent="0.25">
      <c r="A741" s="4" t="str">
        <f t="shared" si="42"/>
        <v>5128.01.13.6</v>
      </c>
      <c r="B741" s="4" t="str">
        <f t="shared" si="43"/>
        <v>5128.01.13</v>
      </c>
      <c r="C741" s="5" t="s">
        <v>629</v>
      </c>
      <c r="D741" s="6" t="s">
        <v>530</v>
      </c>
      <c r="E741" s="6" t="s">
        <v>3160</v>
      </c>
      <c r="F741" s="6" t="s">
        <v>7</v>
      </c>
      <c r="G741" s="6" t="s">
        <v>3161</v>
      </c>
      <c r="H741" s="6" t="s">
        <v>40</v>
      </c>
      <c r="I741" s="6" t="s">
        <v>3167</v>
      </c>
      <c r="J741" s="6">
        <v>4918</v>
      </c>
      <c r="K741" s="6" t="s">
        <v>3187</v>
      </c>
      <c r="L741" s="6">
        <f t="shared" si="44"/>
        <v>6</v>
      </c>
      <c r="M741" s="7">
        <v>179308.85</v>
      </c>
      <c r="N741" s="7">
        <v>18</v>
      </c>
      <c r="O741" s="8" t="s">
        <v>3188</v>
      </c>
      <c r="P741" s="6" t="s">
        <v>3170</v>
      </c>
      <c r="Q741" s="6"/>
      <c r="R741" s="6"/>
      <c r="S741" s="6"/>
      <c r="T741" s="6" t="s">
        <v>634</v>
      </c>
      <c r="U741" s="6" t="s">
        <v>635</v>
      </c>
      <c r="V741" s="6" t="s">
        <v>3171</v>
      </c>
      <c r="W741" s="7">
        <v>3</v>
      </c>
      <c r="X741" s="6" t="s">
        <v>3189</v>
      </c>
      <c r="Y741" s="13">
        <v>71830955</v>
      </c>
      <c r="Z741" s="13">
        <v>8474071006</v>
      </c>
      <c r="AA741"/>
      <c r="AB741"/>
      <c r="AC741"/>
    </row>
    <row r="742" spans="1:29" x14ac:dyDescent="0.25">
      <c r="A742" s="4" t="str">
        <f t="shared" si="42"/>
        <v>5128.01.13.7</v>
      </c>
      <c r="B742" s="4" t="str">
        <f t="shared" si="43"/>
        <v>5128.01.13</v>
      </c>
      <c r="C742" s="9" t="s">
        <v>629</v>
      </c>
      <c r="D742" s="10" t="s">
        <v>530</v>
      </c>
      <c r="E742" s="10" t="s">
        <v>3160</v>
      </c>
      <c r="F742" s="10" t="s">
        <v>7</v>
      </c>
      <c r="G742" s="10" t="s">
        <v>3161</v>
      </c>
      <c r="H742" s="10" t="s">
        <v>40</v>
      </c>
      <c r="I742" s="10" t="s">
        <v>3167</v>
      </c>
      <c r="J742" s="10">
        <v>4919</v>
      </c>
      <c r="K742" s="10" t="s">
        <v>3218</v>
      </c>
      <c r="L742" s="6">
        <f t="shared" si="44"/>
        <v>7</v>
      </c>
      <c r="M742" s="11">
        <v>968262.37</v>
      </c>
      <c r="N742" s="11">
        <v>101</v>
      </c>
      <c r="O742" s="12" t="s">
        <v>3219</v>
      </c>
      <c r="P742" s="10" t="s">
        <v>3170</v>
      </c>
      <c r="Q742" s="10"/>
      <c r="R742" s="10"/>
      <c r="S742" s="10"/>
      <c r="T742" s="10" t="s">
        <v>634</v>
      </c>
      <c r="U742" s="10" t="s">
        <v>635</v>
      </c>
      <c r="V742" s="10" t="s">
        <v>3171</v>
      </c>
      <c r="W742" s="11">
        <v>3</v>
      </c>
      <c r="X742" s="10" t="s">
        <v>3220</v>
      </c>
      <c r="Y742" s="13">
        <v>71830955</v>
      </c>
      <c r="Z742" s="13">
        <v>8474071006</v>
      </c>
      <c r="AA742"/>
      <c r="AB742"/>
      <c r="AC742"/>
    </row>
    <row r="743" spans="1:29" x14ac:dyDescent="0.25">
      <c r="A743" s="4" t="str">
        <f t="shared" si="42"/>
        <v>5128.01.13.8</v>
      </c>
      <c r="B743" s="4" t="str">
        <f t="shared" si="43"/>
        <v>5128.01.13</v>
      </c>
      <c r="C743" s="5" t="s">
        <v>629</v>
      </c>
      <c r="D743" s="6" t="s">
        <v>530</v>
      </c>
      <c r="E743" s="6" t="s">
        <v>3160</v>
      </c>
      <c r="F743" s="6" t="s">
        <v>7</v>
      </c>
      <c r="G743" s="6" t="s">
        <v>3161</v>
      </c>
      <c r="H743" s="6" t="s">
        <v>40</v>
      </c>
      <c r="I743" s="6" t="s">
        <v>3167</v>
      </c>
      <c r="J743" s="6">
        <v>4920</v>
      </c>
      <c r="K743" s="6" t="s">
        <v>3233</v>
      </c>
      <c r="L743" s="6">
        <f t="shared" si="44"/>
        <v>8</v>
      </c>
      <c r="M743" s="7">
        <v>430338.83</v>
      </c>
      <c r="N743" s="7">
        <v>44</v>
      </c>
      <c r="O743" s="8" t="s">
        <v>3234</v>
      </c>
      <c r="P743" s="6" t="s">
        <v>3170</v>
      </c>
      <c r="Q743" s="6"/>
      <c r="R743" s="6"/>
      <c r="S743" s="6"/>
      <c r="T743" s="6" t="s">
        <v>634</v>
      </c>
      <c r="U743" s="6" t="s">
        <v>635</v>
      </c>
      <c r="V743" s="6" t="s">
        <v>3171</v>
      </c>
      <c r="W743" s="7">
        <v>3</v>
      </c>
      <c r="X743" s="6" t="s">
        <v>3235</v>
      </c>
      <c r="Y743" s="13">
        <v>71830955</v>
      </c>
      <c r="Z743" s="13">
        <v>8474071006</v>
      </c>
      <c r="AA743"/>
      <c r="AB743"/>
      <c r="AC743"/>
    </row>
    <row r="744" spans="1:29" x14ac:dyDescent="0.25">
      <c r="A744" s="4" t="str">
        <f t="shared" si="42"/>
        <v>5128.01.13.9</v>
      </c>
      <c r="B744" s="4" t="str">
        <f t="shared" si="43"/>
        <v>5128.01.13</v>
      </c>
      <c r="C744" s="9" t="s">
        <v>629</v>
      </c>
      <c r="D744" s="10" t="s">
        <v>530</v>
      </c>
      <c r="E744" s="10" t="s">
        <v>3160</v>
      </c>
      <c r="F744" s="10" t="s">
        <v>7</v>
      </c>
      <c r="G744" s="10" t="s">
        <v>3161</v>
      </c>
      <c r="H744" s="10" t="s">
        <v>40</v>
      </c>
      <c r="I744" s="10" t="s">
        <v>3167</v>
      </c>
      <c r="J744" s="10">
        <v>4921</v>
      </c>
      <c r="K744" s="10" t="s">
        <v>3274</v>
      </c>
      <c r="L744" s="6">
        <f t="shared" si="44"/>
        <v>9</v>
      </c>
      <c r="M744" s="11">
        <v>17930.78</v>
      </c>
      <c r="N744" s="11">
        <v>1</v>
      </c>
      <c r="O744" s="12" t="s">
        <v>3275</v>
      </c>
      <c r="P744" s="10" t="s">
        <v>3170</v>
      </c>
      <c r="Q744" s="10"/>
      <c r="R744" s="10"/>
      <c r="S744" s="10"/>
      <c r="T744" s="10" t="s">
        <v>634</v>
      </c>
      <c r="U744" s="10" t="s">
        <v>635</v>
      </c>
      <c r="V744" s="10" t="s">
        <v>3171</v>
      </c>
      <c r="W744" s="11">
        <v>3</v>
      </c>
      <c r="X744" s="10" t="s">
        <v>3276</v>
      </c>
      <c r="Y744" s="13">
        <v>71830955</v>
      </c>
      <c r="Z744" s="13">
        <v>8474071006</v>
      </c>
      <c r="AA744"/>
      <c r="AB744"/>
      <c r="AC744"/>
    </row>
    <row r="745" spans="1:29" x14ac:dyDescent="0.25">
      <c r="A745" s="4" t="str">
        <f t="shared" si="42"/>
        <v>5128.01.13.10</v>
      </c>
      <c r="B745" s="4" t="str">
        <f t="shared" si="43"/>
        <v>5128.01.13</v>
      </c>
      <c r="C745" s="5" t="s">
        <v>629</v>
      </c>
      <c r="D745" s="6" t="s">
        <v>530</v>
      </c>
      <c r="E745" s="6" t="s">
        <v>3160</v>
      </c>
      <c r="F745" s="6" t="s">
        <v>7</v>
      </c>
      <c r="G745" s="6" t="s">
        <v>3161</v>
      </c>
      <c r="H745" s="6" t="s">
        <v>40</v>
      </c>
      <c r="I745" s="6" t="s">
        <v>3167</v>
      </c>
      <c r="J745" s="6">
        <v>4922</v>
      </c>
      <c r="K745" s="6" t="s">
        <v>3277</v>
      </c>
      <c r="L745" s="6">
        <f t="shared" si="44"/>
        <v>10</v>
      </c>
      <c r="M745" s="7">
        <v>493096.58</v>
      </c>
      <c r="N745" s="7">
        <v>51</v>
      </c>
      <c r="O745" s="8" t="s">
        <v>3278</v>
      </c>
      <c r="P745" s="6" t="s">
        <v>3170</v>
      </c>
      <c r="Q745" s="6"/>
      <c r="R745" s="6"/>
      <c r="S745" s="6"/>
      <c r="T745" s="6" t="s">
        <v>634</v>
      </c>
      <c r="U745" s="6" t="s">
        <v>635</v>
      </c>
      <c r="V745" s="6" t="s">
        <v>3171</v>
      </c>
      <c r="W745" s="7">
        <v>3</v>
      </c>
      <c r="X745" s="6" t="s">
        <v>3279</v>
      </c>
      <c r="Y745" s="13">
        <v>71830955</v>
      </c>
      <c r="Z745" s="13">
        <v>8474071006</v>
      </c>
      <c r="AA745"/>
      <c r="AB745"/>
      <c r="AC745"/>
    </row>
    <row r="746" spans="1:29" x14ac:dyDescent="0.25">
      <c r="A746" s="4" t="str">
        <f t="shared" si="42"/>
        <v>5128.01.13.11</v>
      </c>
      <c r="B746" s="4" t="str">
        <f t="shared" si="43"/>
        <v>5128.01.13</v>
      </c>
      <c r="C746" s="5" t="s">
        <v>629</v>
      </c>
      <c r="D746" s="6" t="s">
        <v>530</v>
      </c>
      <c r="E746" s="6" t="s">
        <v>3160</v>
      </c>
      <c r="F746" s="6" t="s">
        <v>7</v>
      </c>
      <c r="G746" s="6" t="s">
        <v>3161</v>
      </c>
      <c r="H746" s="6" t="s">
        <v>40</v>
      </c>
      <c r="I746" s="6" t="s">
        <v>3167</v>
      </c>
      <c r="J746" s="6">
        <v>4923</v>
      </c>
      <c r="K746" s="6" t="s">
        <v>3326</v>
      </c>
      <c r="L746" s="6">
        <f t="shared" si="44"/>
        <v>11</v>
      </c>
      <c r="M746" s="7">
        <v>591715.89</v>
      </c>
      <c r="N746" s="7">
        <v>61</v>
      </c>
      <c r="O746" s="8" t="s">
        <v>3327</v>
      </c>
      <c r="P746" s="6" t="s">
        <v>3170</v>
      </c>
      <c r="Q746" s="6"/>
      <c r="R746" s="6"/>
      <c r="S746" s="6"/>
      <c r="T746" s="6" t="s">
        <v>634</v>
      </c>
      <c r="U746" s="6" t="s">
        <v>635</v>
      </c>
      <c r="V746" s="6" t="s">
        <v>3171</v>
      </c>
      <c r="W746" s="7">
        <v>3</v>
      </c>
      <c r="X746" s="6" t="s">
        <v>3328</v>
      </c>
      <c r="Y746" s="13">
        <v>71830955</v>
      </c>
      <c r="Z746" s="13">
        <v>8474071006</v>
      </c>
      <c r="AA746"/>
      <c r="AB746"/>
      <c r="AC746"/>
    </row>
    <row r="747" spans="1:29" x14ac:dyDescent="0.25">
      <c r="A747" s="4" t="str">
        <f t="shared" si="42"/>
        <v>5128.01.13.12</v>
      </c>
      <c r="B747" s="4" t="str">
        <f t="shared" si="43"/>
        <v>5128.01.13</v>
      </c>
      <c r="C747" s="5" t="s">
        <v>629</v>
      </c>
      <c r="D747" s="6" t="s">
        <v>530</v>
      </c>
      <c r="E747" s="6" t="s">
        <v>3160</v>
      </c>
      <c r="F747" s="6" t="s">
        <v>7</v>
      </c>
      <c r="G747" s="6" t="s">
        <v>3161</v>
      </c>
      <c r="H747" s="6" t="s">
        <v>40</v>
      </c>
      <c r="I747" s="6" t="s">
        <v>3167</v>
      </c>
      <c r="J747" s="6">
        <v>4924</v>
      </c>
      <c r="K747" s="6" t="s">
        <v>3314</v>
      </c>
      <c r="L747" s="6">
        <f t="shared" si="44"/>
        <v>12</v>
      </c>
      <c r="M747" s="7">
        <v>188273.24</v>
      </c>
      <c r="N747" s="7">
        <v>19</v>
      </c>
      <c r="O747" s="8" t="s">
        <v>3315</v>
      </c>
      <c r="P747" s="6" t="s">
        <v>3170</v>
      </c>
      <c r="Q747" s="6"/>
      <c r="R747" s="6"/>
      <c r="S747" s="6"/>
      <c r="T747" s="6" t="s">
        <v>634</v>
      </c>
      <c r="U747" s="6" t="s">
        <v>635</v>
      </c>
      <c r="V747" s="6" t="s">
        <v>3171</v>
      </c>
      <c r="W747" s="7">
        <v>3</v>
      </c>
      <c r="X747" s="6" t="s">
        <v>3316</v>
      </c>
      <c r="Y747" s="13">
        <v>71830955</v>
      </c>
      <c r="Z747" s="13">
        <v>8474071006</v>
      </c>
      <c r="AA747"/>
      <c r="AB747"/>
      <c r="AC747"/>
    </row>
    <row r="748" spans="1:29" x14ac:dyDescent="0.25">
      <c r="A748" s="4" t="str">
        <f t="shared" si="42"/>
        <v>5128.01.13.13</v>
      </c>
      <c r="B748" s="4" t="str">
        <f t="shared" si="43"/>
        <v>5128.01.13</v>
      </c>
      <c r="C748" s="9" t="s">
        <v>629</v>
      </c>
      <c r="D748" s="10" t="s">
        <v>530</v>
      </c>
      <c r="E748" s="10" t="s">
        <v>3160</v>
      </c>
      <c r="F748" s="10" t="s">
        <v>7</v>
      </c>
      <c r="G748" s="10" t="s">
        <v>3161</v>
      </c>
      <c r="H748" s="10" t="s">
        <v>40</v>
      </c>
      <c r="I748" s="10" t="s">
        <v>3167</v>
      </c>
      <c r="J748" s="10">
        <v>4925</v>
      </c>
      <c r="K748" s="10" t="s">
        <v>3236</v>
      </c>
      <c r="L748" s="6">
        <f t="shared" si="44"/>
        <v>13</v>
      </c>
      <c r="M748" s="11">
        <v>89653.92</v>
      </c>
      <c r="N748" s="11">
        <v>9</v>
      </c>
      <c r="O748" s="12" t="s">
        <v>3237</v>
      </c>
      <c r="P748" s="10" t="s">
        <v>3170</v>
      </c>
      <c r="Q748" s="10"/>
      <c r="R748" s="10"/>
      <c r="S748" s="10"/>
      <c r="T748" s="10" t="s">
        <v>634</v>
      </c>
      <c r="U748" s="10" t="s">
        <v>635</v>
      </c>
      <c r="V748" s="10" t="s">
        <v>3171</v>
      </c>
      <c r="W748" s="11">
        <v>3</v>
      </c>
      <c r="X748" s="10" t="s">
        <v>3238</v>
      </c>
      <c r="Y748" s="13">
        <v>71830955</v>
      </c>
      <c r="Z748" s="13">
        <v>8474071006</v>
      </c>
      <c r="AA748"/>
      <c r="AB748"/>
      <c r="AC748"/>
    </row>
    <row r="749" spans="1:29" x14ac:dyDescent="0.25">
      <c r="A749" s="4" t="str">
        <f t="shared" si="42"/>
        <v>5128.01.13.14</v>
      </c>
      <c r="B749" s="4" t="str">
        <f t="shared" si="43"/>
        <v>5128.01.13</v>
      </c>
      <c r="C749" s="5" t="s">
        <v>629</v>
      </c>
      <c r="D749" s="6" t="s">
        <v>530</v>
      </c>
      <c r="E749" s="6" t="s">
        <v>3160</v>
      </c>
      <c r="F749" s="6" t="s">
        <v>7</v>
      </c>
      <c r="G749" s="6" t="s">
        <v>3161</v>
      </c>
      <c r="H749" s="6" t="s">
        <v>40</v>
      </c>
      <c r="I749" s="6" t="s">
        <v>3167</v>
      </c>
      <c r="J749" s="6">
        <v>4926</v>
      </c>
      <c r="K749" s="6" t="s">
        <v>3192</v>
      </c>
      <c r="L749" s="6">
        <f t="shared" si="44"/>
        <v>14</v>
      </c>
      <c r="M749" s="7">
        <v>179307.85</v>
      </c>
      <c r="N749" s="7">
        <v>18</v>
      </c>
      <c r="O749" s="8" t="s">
        <v>3193</v>
      </c>
      <c r="P749" s="6" t="s">
        <v>3170</v>
      </c>
      <c r="Q749" s="6"/>
      <c r="R749" s="6"/>
      <c r="S749" s="6"/>
      <c r="T749" s="6" t="s">
        <v>634</v>
      </c>
      <c r="U749" s="6" t="s">
        <v>635</v>
      </c>
      <c r="V749" s="6" t="s">
        <v>3171</v>
      </c>
      <c r="W749" s="7">
        <v>3</v>
      </c>
      <c r="X749" s="6" t="s">
        <v>3194</v>
      </c>
      <c r="Y749" s="13">
        <v>71830955</v>
      </c>
      <c r="Z749" s="13">
        <v>8474071006</v>
      </c>
      <c r="AA749"/>
      <c r="AB749"/>
      <c r="AC749"/>
    </row>
    <row r="750" spans="1:29" x14ac:dyDescent="0.25">
      <c r="A750" s="4" t="str">
        <f t="shared" si="42"/>
        <v>5128.01.13.15</v>
      </c>
      <c r="B750" s="4" t="str">
        <f t="shared" si="43"/>
        <v>5128.01.13</v>
      </c>
      <c r="C750" s="9" t="s">
        <v>629</v>
      </c>
      <c r="D750" s="10" t="s">
        <v>530</v>
      </c>
      <c r="E750" s="10" t="s">
        <v>3160</v>
      </c>
      <c r="F750" s="10" t="s">
        <v>7</v>
      </c>
      <c r="G750" s="10" t="s">
        <v>3161</v>
      </c>
      <c r="H750" s="10" t="s">
        <v>40</v>
      </c>
      <c r="I750" s="10" t="s">
        <v>3167</v>
      </c>
      <c r="J750" s="10">
        <v>4927</v>
      </c>
      <c r="K750" s="10" t="s">
        <v>3201</v>
      </c>
      <c r="L750" s="6">
        <f t="shared" si="44"/>
        <v>15</v>
      </c>
      <c r="M750" s="11">
        <v>98619.32</v>
      </c>
      <c r="N750" s="11">
        <v>10</v>
      </c>
      <c r="O750" s="12" t="s">
        <v>3202</v>
      </c>
      <c r="P750" s="10" t="s">
        <v>3170</v>
      </c>
      <c r="Q750" s="10"/>
      <c r="R750" s="10"/>
      <c r="S750" s="10"/>
      <c r="T750" s="10" t="s">
        <v>634</v>
      </c>
      <c r="U750" s="10" t="s">
        <v>635</v>
      </c>
      <c r="V750" s="10" t="s">
        <v>3171</v>
      </c>
      <c r="W750" s="11">
        <v>3</v>
      </c>
      <c r="X750" s="10" t="s">
        <v>3203</v>
      </c>
      <c r="Y750" s="13">
        <v>71830955</v>
      </c>
      <c r="Z750" s="13">
        <v>8474071006</v>
      </c>
      <c r="AA750"/>
      <c r="AB750"/>
      <c r="AC750"/>
    </row>
    <row r="751" spans="1:29" x14ac:dyDescent="0.25">
      <c r="A751" s="4" t="str">
        <f t="shared" si="42"/>
        <v>5128.01.13.16</v>
      </c>
      <c r="B751" s="4" t="str">
        <f t="shared" si="43"/>
        <v>5128.01.13</v>
      </c>
      <c r="C751" s="5" t="s">
        <v>629</v>
      </c>
      <c r="D751" s="6" t="s">
        <v>530</v>
      </c>
      <c r="E751" s="6" t="s">
        <v>3160</v>
      </c>
      <c r="F751" s="6" t="s">
        <v>7</v>
      </c>
      <c r="G751" s="6" t="s">
        <v>3161</v>
      </c>
      <c r="H751" s="6" t="s">
        <v>40</v>
      </c>
      <c r="I751" s="6" t="s">
        <v>3167</v>
      </c>
      <c r="J751" s="6">
        <v>4928</v>
      </c>
      <c r="K751" s="6" t="s">
        <v>3204</v>
      </c>
      <c r="L751" s="6">
        <f t="shared" si="44"/>
        <v>16</v>
      </c>
      <c r="M751" s="7">
        <v>1389635.81</v>
      </c>
      <c r="N751" s="7">
        <v>145</v>
      </c>
      <c r="O751" s="8" t="s">
        <v>3205</v>
      </c>
      <c r="P751" s="6" t="s">
        <v>3170</v>
      </c>
      <c r="Q751" s="6"/>
      <c r="R751" s="6"/>
      <c r="S751" s="6"/>
      <c r="T751" s="6" t="s">
        <v>634</v>
      </c>
      <c r="U751" s="6" t="s">
        <v>635</v>
      </c>
      <c r="V751" s="6" t="s">
        <v>3171</v>
      </c>
      <c r="W751" s="7">
        <v>3</v>
      </c>
      <c r="X751" s="6" t="s">
        <v>3206</v>
      </c>
      <c r="Y751" s="13">
        <v>71830955</v>
      </c>
      <c r="Z751" s="13">
        <v>8474071006</v>
      </c>
      <c r="AA751"/>
      <c r="AB751"/>
      <c r="AC751"/>
    </row>
    <row r="752" spans="1:29" x14ac:dyDescent="0.25">
      <c r="A752" s="4" t="str">
        <f t="shared" si="42"/>
        <v>5128.01.13.17</v>
      </c>
      <c r="B752" s="4" t="str">
        <f t="shared" si="43"/>
        <v>5128.01.13</v>
      </c>
      <c r="C752" s="9" t="s">
        <v>629</v>
      </c>
      <c r="D752" s="10" t="s">
        <v>530</v>
      </c>
      <c r="E752" s="10" t="s">
        <v>3160</v>
      </c>
      <c r="F752" s="10" t="s">
        <v>7</v>
      </c>
      <c r="G752" s="10" t="s">
        <v>3161</v>
      </c>
      <c r="H752" s="10" t="s">
        <v>40</v>
      </c>
      <c r="I752" s="10" t="s">
        <v>3167</v>
      </c>
      <c r="J752" s="10">
        <v>4929</v>
      </c>
      <c r="K752" s="10" t="s">
        <v>3242</v>
      </c>
      <c r="L752" s="6">
        <f t="shared" si="44"/>
        <v>17</v>
      </c>
      <c r="M752" s="11">
        <v>26896.18</v>
      </c>
      <c r="N752" s="11">
        <v>2</v>
      </c>
      <c r="O752" s="12" t="s">
        <v>3243</v>
      </c>
      <c r="P752" s="10" t="s">
        <v>3170</v>
      </c>
      <c r="Q752" s="10"/>
      <c r="R752" s="10"/>
      <c r="S752" s="10"/>
      <c r="T752" s="10" t="s">
        <v>634</v>
      </c>
      <c r="U752" s="10" t="s">
        <v>635</v>
      </c>
      <c r="V752" s="10" t="s">
        <v>3171</v>
      </c>
      <c r="W752" s="11">
        <v>3</v>
      </c>
      <c r="X752" s="10" t="s">
        <v>3244</v>
      </c>
      <c r="Y752" s="13">
        <v>71830955</v>
      </c>
      <c r="Z752" s="13">
        <v>8474071006</v>
      </c>
      <c r="AA752"/>
      <c r="AB752"/>
      <c r="AC752"/>
    </row>
    <row r="753" spans="1:29" x14ac:dyDescent="0.25">
      <c r="A753" s="4" t="str">
        <f t="shared" si="42"/>
        <v>5128.01.13.18</v>
      </c>
      <c r="B753" s="4" t="str">
        <f t="shared" si="43"/>
        <v>5128.01.13</v>
      </c>
      <c r="C753" s="9" t="s">
        <v>629</v>
      </c>
      <c r="D753" s="10" t="s">
        <v>530</v>
      </c>
      <c r="E753" s="10" t="s">
        <v>3160</v>
      </c>
      <c r="F753" s="10" t="s">
        <v>7</v>
      </c>
      <c r="G753" s="10" t="s">
        <v>3161</v>
      </c>
      <c r="H753" s="10" t="s">
        <v>40</v>
      </c>
      <c r="I753" s="10" t="s">
        <v>3167</v>
      </c>
      <c r="J753" s="10">
        <v>4961</v>
      </c>
      <c r="K753" s="10" t="s">
        <v>3248</v>
      </c>
      <c r="L753" s="6">
        <f t="shared" si="44"/>
        <v>18</v>
      </c>
      <c r="M753" s="11">
        <v>53792.35</v>
      </c>
      <c r="N753" s="11">
        <v>5</v>
      </c>
      <c r="O753" s="12" t="s">
        <v>3249</v>
      </c>
      <c r="P753" s="10" t="s">
        <v>3170</v>
      </c>
      <c r="Q753" s="10"/>
      <c r="R753" s="10"/>
      <c r="S753" s="10"/>
      <c r="T753" s="10" t="s">
        <v>634</v>
      </c>
      <c r="U753" s="10" t="s">
        <v>635</v>
      </c>
      <c r="V753" s="10" t="s">
        <v>3171</v>
      </c>
      <c r="W753" s="11">
        <v>3</v>
      </c>
      <c r="X753" s="10" t="s">
        <v>3250</v>
      </c>
      <c r="Y753" s="13">
        <v>71830955</v>
      </c>
      <c r="Z753" s="13">
        <v>8474071006</v>
      </c>
      <c r="AA753"/>
      <c r="AB753"/>
      <c r="AC753"/>
    </row>
    <row r="754" spans="1:29" x14ac:dyDescent="0.25">
      <c r="A754" s="4" t="str">
        <f t="shared" si="42"/>
        <v>5128.01.13.19</v>
      </c>
      <c r="B754" s="4" t="str">
        <f t="shared" si="43"/>
        <v>5128.01.13</v>
      </c>
      <c r="C754" s="9" t="s">
        <v>629</v>
      </c>
      <c r="D754" s="10" t="s">
        <v>530</v>
      </c>
      <c r="E754" s="10" t="s">
        <v>3160</v>
      </c>
      <c r="F754" s="10" t="s">
        <v>7</v>
      </c>
      <c r="G754" s="10" t="s">
        <v>3161</v>
      </c>
      <c r="H754" s="10" t="s">
        <v>40</v>
      </c>
      <c r="I754" s="10" t="s">
        <v>3167</v>
      </c>
      <c r="J754" s="10">
        <v>4962</v>
      </c>
      <c r="K754" s="10" t="s">
        <v>3212</v>
      </c>
      <c r="L754" s="6">
        <f t="shared" si="44"/>
        <v>19</v>
      </c>
      <c r="M754" s="11">
        <v>896539.23</v>
      </c>
      <c r="N754" s="11">
        <v>93</v>
      </c>
      <c r="O754" s="12" t="s">
        <v>3213</v>
      </c>
      <c r="P754" s="10" t="s">
        <v>3170</v>
      </c>
      <c r="Q754" s="10"/>
      <c r="R754" s="10"/>
      <c r="S754" s="10"/>
      <c r="T754" s="10" t="s">
        <v>634</v>
      </c>
      <c r="U754" s="10" t="s">
        <v>635</v>
      </c>
      <c r="V754" s="10" t="s">
        <v>3171</v>
      </c>
      <c r="W754" s="11">
        <v>3</v>
      </c>
      <c r="X754" s="10" t="s">
        <v>3214</v>
      </c>
      <c r="Y754" s="13">
        <v>71830955</v>
      </c>
      <c r="Z754" s="13">
        <v>8474071006</v>
      </c>
      <c r="AA754"/>
      <c r="AB754"/>
      <c r="AC754"/>
    </row>
    <row r="755" spans="1:29" x14ac:dyDescent="0.25">
      <c r="A755" s="4" t="str">
        <f t="shared" si="42"/>
        <v>5128.01.13.20</v>
      </c>
      <c r="B755" s="4" t="str">
        <f t="shared" si="43"/>
        <v>5128.01.13</v>
      </c>
      <c r="C755" s="5" t="s">
        <v>629</v>
      </c>
      <c r="D755" s="6" t="s">
        <v>530</v>
      </c>
      <c r="E755" s="6" t="s">
        <v>3160</v>
      </c>
      <c r="F755" s="6" t="s">
        <v>7</v>
      </c>
      <c r="G755" s="6" t="s">
        <v>3161</v>
      </c>
      <c r="H755" s="6" t="s">
        <v>40</v>
      </c>
      <c r="I755" s="6" t="s">
        <v>3167</v>
      </c>
      <c r="J755" s="6">
        <v>4964</v>
      </c>
      <c r="K755" s="6" t="s">
        <v>3239</v>
      </c>
      <c r="L755" s="6">
        <f t="shared" si="44"/>
        <v>20</v>
      </c>
      <c r="M755" s="7">
        <v>429753.24</v>
      </c>
      <c r="N755" s="7">
        <v>35</v>
      </c>
      <c r="O755" s="8" t="s">
        <v>3240</v>
      </c>
      <c r="P755" s="6" t="s">
        <v>3170</v>
      </c>
      <c r="Q755" s="6"/>
      <c r="R755" s="6"/>
      <c r="S755" s="6"/>
      <c r="T755" s="6" t="s">
        <v>634</v>
      </c>
      <c r="U755" s="6" t="s">
        <v>635</v>
      </c>
      <c r="V755" s="6" t="s">
        <v>3171</v>
      </c>
      <c r="W755" s="7">
        <v>3</v>
      </c>
      <c r="X755" s="6" t="s">
        <v>3241</v>
      </c>
      <c r="Y755" s="13">
        <v>71830955</v>
      </c>
      <c r="Z755" s="13">
        <v>8474071006</v>
      </c>
      <c r="AA755"/>
      <c r="AB755"/>
      <c r="AC755"/>
    </row>
    <row r="756" spans="1:29" x14ac:dyDescent="0.25">
      <c r="A756" s="4" t="str">
        <f t="shared" si="42"/>
        <v>5128.01.13.21</v>
      </c>
      <c r="B756" s="4" t="str">
        <f t="shared" si="43"/>
        <v>5128.01.13</v>
      </c>
      <c r="C756" s="9" t="s">
        <v>629</v>
      </c>
      <c r="D756" s="10" t="s">
        <v>530</v>
      </c>
      <c r="E756" s="10" t="s">
        <v>3160</v>
      </c>
      <c r="F756" s="10" t="s">
        <v>7</v>
      </c>
      <c r="G756" s="10" t="s">
        <v>3161</v>
      </c>
      <c r="H756" s="10" t="s">
        <v>40</v>
      </c>
      <c r="I756" s="10" t="s">
        <v>3167</v>
      </c>
      <c r="J756" s="10">
        <v>4965</v>
      </c>
      <c r="K756" s="10" t="s">
        <v>3262</v>
      </c>
      <c r="L756" s="6">
        <f t="shared" si="44"/>
        <v>21</v>
      </c>
      <c r="M756" s="11">
        <v>90474.37</v>
      </c>
      <c r="N756" s="11">
        <v>7</v>
      </c>
      <c r="O756" s="12" t="s">
        <v>3263</v>
      </c>
      <c r="P756" s="10" t="s">
        <v>3170</v>
      </c>
      <c r="Q756" s="10"/>
      <c r="R756" s="10"/>
      <c r="S756" s="10"/>
      <c r="T756" s="10" t="s">
        <v>634</v>
      </c>
      <c r="U756" s="10" t="s">
        <v>635</v>
      </c>
      <c r="V756" s="10" t="s">
        <v>3171</v>
      </c>
      <c r="W756" s="11">
        <v>3</v>
      </c>
      <c r="X756" s="10" t="s">
        <v>3264</v>
      </c>
      <c r="Y756" s="13">
        <v>71830955</v>
      </c>
      <c r="Z756" s="13">
        <v>8474071006</v>
      </c>
      <c r="AA756"/>
      <c r="AB756"/>
      <c r="AC756"/>
    </row>
    <row r="757" spans="1:29" x14ac:dyDescent="0.25">
      <c r="A757" s="4" t="str">
        <f t="shared" si="42"/>
        <v>5128.01.13.22</v>
      </c>
      <c r="B757" s="4" t="str">
        <f t="shared" si="43"/>
        <v>5128.01.13</v>
      </c>
      <c r="C757" s="5" t="s">
        <v>629</v>
      </c>
      <c r="D757" s="6" t="s">
        <v>530</v>
      </c>
      <c r="E757" s="6" t="s">
        <v>3160</v>
      </c>
      <c r="F757" s="6" t="s">
        <v>7</v>
      </c>
      <c r="G757" s="6" t="s">
        <v>3161</v>
      </c>
      <c r="H757" s="6" t="s">
        <v>40</v>
      </c>
      <c r="I757" s="6" t="s">
        <v>3167</v>
      </c>
      <c r="J757" s="6">
        <v>4967</v>
      </c>
      <c r="K757" s="6" t="s">
        <v>3265</v>
      </c>
      <c r="L757" s="6">
        <f t="shared" si="44"/>
        <v>22</v>
      </c>
      <c r="M757" s="7">
        <v>45237.18</v>
      </c>
      <c r="N757" s="7">
        <v>3</v>
      </c>
      <c r="O757" s="8" t="s">
        <v>3266</v>
      </c>
      <c r="P757" s="6" t="s">
        <v>3170</v>
      </c>
      <c r="Q757" s="6"/>
      <c r="R757" s="6"/>
      <c r="S757" s="6"/>
      <c r="T757" s="6" t="s">
        <v>634</v>
      </c>
      <c r="U757" s="6" t="s">
        <v>635</v>
      </c>
      <c r="V757" s="6" t="s">
        <v>3171</v>
      </c>
      <c r="W757" s="7">
        <v>3</v>
      </c>
      <c r="X757" s="6" t="s">
        <v>3267</v>
      </c>
      <c r="Y757" s="13">
        <v>71830955</v>
      </c>
      <c r="Z757" s="13">
        <v>8474071006</v>
      </c>
      <c r="AA757"/>
      <c r="AB757"/>
      <c r="AC757"/>
    </row>
    <row r="758" spans="1:29" x14ac:dyDescent="0.25">
      <c r="A758" s="4" t="str">
        <f t="shared" si="42"/>
        <v>5128.01.13.23</v>
      </c>
      <c r="B758" s="4" t="str">
        <f t="shared" si="43"/>
        <v>5128.01.13</v>
      </c>
      <c r="C758" s="9" t="s">
        <v>629</v>
      </c>
      <c r="D758" s="10" t="s">
        <v>530</v>
      </c>
      <c r="E758" s="10" t="s">
        <v>3160</v>
      </c>
      <c r="F758" s="10" t="s">
        <v>7</v>
      </c>
      <c r="G758" s="10" t="s">
        <v>3161</v>
      </c>
      <c r="H758" s="10" t="s">
        <v>40</v>
      </c>
      <c r="I758" s="10" t="s">
        <v>3167</v>
      </c>
      <c r="J758" s="10">
        <v>4969</v>
      </c>
      <c r="K758" s="10" t="s">
        <v>3280</v>
      </c>
      <c r="L758" s="6">
        <f t="shared" si="44"/>
        <v>23</v>
      </c>
      <c r="M758" s="11">
        <v>158330.14000000001</v>
      </c>
      <c r="N758" s="11">
        <v>13</v>
      </c>
      <c r="O758" s="12" t="s">
        <v>3281</v>
      </c>
      <c r="P758" s="10" t="s">
        <v>3170</v>
      </c>
      <c r="Q758" s="10"/>
      <c r="R758" s="10"/>
      <c r="S758" s="10"/>
      <c r="T758" s="10" t="s">
        <v>634</v>
      </c>
      <c r="U758" s="10" t="s">
        <v>635</v>
      </c>
      <c r="V758" s="10" t="s">
        <v>3171</v>
      </c>
      <c r="W758" s="11">
        <v>3</v>
      </c>
      <c r="X758" s="10" t="s">
        <v>3282</v>
      </c>
      <c r="Y758" s="13">
        <v>71830955</v>
      </c>
      <c r="Z758" s="13">
        <v>8474071006</v>
      </c>
      <c r="AA758"/>
      <c r="AB758"/>
      <c r="AC758"/>
    </row>
    <row r="759" spans="1:29" x14ac:dyDescent="0.25">
      <c r="A759" s="4" t="str">
        <f t="shared" si="42"/>
        <v>5128.01.13.24</v>
      </c>
      <c r="B759" s="4" t="str">
        <f t="shared" si="43"/>
        <v>5128.01.13</v>
      </c>
      <c r="C759" s="9" t="s">
        <v>629</v>
      </c>
      <c r="D759" s="10" t="s">
        <v>530</v>
      </c>
      <c r="E759" s="10" t="s">
        <v>3160</v>
      </c>
      <c r="F759" s="10" t="s">
        <v>7</v>
      </c>
      <c r="G759" s="10" t="s">
        <v>3161</v>
      </c>
      <c r="H759" s="10" t="s">
        <v>40</v>
      </c>
      <c r="I759" s="10" t="s">
        <v>3167</v>
      </c>
      <c r="J759" s="10">
        <v>4970</v>
      </c>
      <c r="K759" s="10" t="s">
        <v>3268</v>
      </c>
      <c r="L759" s="6">
        <f t="shared" si="44"/>
        <v>24</v>
      </c>
      <c r="M759" s="11">
        <v>56546.48</v>
      </c>
      <c r="N759" s="11">
        <v>1</v>
      </c>
      <c r="O759" s="12" t="s">
        <v>3269</v>
      </c>
      <c r="P759" s="10" t="s">
        <v>3170</v>
      </c>
      <c r="Q759" s="10"/>
      <c r="R759" s="10"/>
      <c r="S759" s="10"/>
      <c r="T759" s="10" t="s">
        <v>634</v>
      </c>
      <c r="U759" s="10" t="s">
        <v>635</v>
      </c>
      <c r="V759" s="10" t="s">
        <v>3171</v>
      </c>
      <c r="W759" s="11">
        <v>3</v>
      </c>
      <c r="X759" s="10" t="s">
        <v>3270</v>
      </c>
      <c r="Y759" s="13">
        <v>71830955</v>
      </c>
      <c r="Z759" s="13">
        <v>8474071006</v>
      </c>
      <c r="AA759"/>
      <c r="AB759"/>
      <c r="AC759"/>
    </row>
    <row r="760" spans="1:29" x14ac:dyDescent="0.25">
      <c r="A760" s="4" t="str">
        <f t="shared" si="42"/>
        <v>5128.01.13.25</v>
      </c>
      <c r="B760" s="4" t="str">
        <f t="shared" si="43"/>
        <v>5128.01.13</v>
      </c>
      <c r="C760" s="5" t="s">
        <v>629</v>
      </c>
      <c r="D760" s="6" t="s">
        <v>530</v>
      </c>
      <c r="E760" s="6" t="s">
        <v>3160</v>
      </c>
      <c r="F760" s="6" t="s">
        <v>7</v>
      </c>
      <c r="G760" s="6" t="s">
        <v>3161</v>
      </c>
      <c r="H760" s="6" t="s">
        <v>40</v>
      </c>
      <c r="I760" s="6" t="s">
        <v>3167</v>
      </c>
      <c r="J760" s="6">
        <v>4971</v>
      </c>
      <c r="K760" s="6" t="s">
        <v>3168</v>
      </c>
      <c r="L760" s="6">
        <f t="shared" si="44"/>
        <v>25</v>
      </c>
      <c r="M760" s="7">
        <v>37886140.590000004</v>
      </c>
      <c r="N760" s="7">
        <v>3135</v>
      </c>
      <c r="O760" s="8" t="s">
        <v>3169</v>
      </c>
      <c r="P760" s="6" t="s">
        <v>3170</v>
      </c>
      <c r="Q760" s="6"/>
      <c r="R760" s="6"/>
      <c r="S760" s="6"/>
      <c r="T760" s="6" t="s">
        <v>634</v>
      </c>
      <c r="U760" s="6" t="s">
        <v>635</v>
      </c>
      <c r="V760" s="6" t="s">
        <v>3171</v>
      </c>
      <c r="W760" s="7">
        <v>3</v>
      </c>
      <c r="X760" s="6" t="s">
        <v>3172</v>
      </c>
      <c r="Y760" s="13">
        <v>71830955</v>
      </c>
      <c r="Z760" s="13">
        <v>8474071006</v>
      </c>
      <c r="AA760"/>
      <c r="AB760"/>
      <c r="AC760"/>
    </row>
    <row r="761" spans="1:29" x14ac:dyDescent="0.25">
      <c r="A761" s="4" t="str">
        <f t="shared" si="42"/>
        <v>5128.01.13.26</v>
      </c>
      <c r="B761" s="4" t="str">
        <f t="shared" si="43"/>
        <v>5128.01.13</v>
      </c>
      <c r="C761" s="5" t="s">
        <v>629</v>
      </c>
      <c r="D761" s="6" t="s">
        <v>530</v>
      </c>
      <c r="E761" s="6" t="s">
        <v>3160</v>
      </c>
      <c r="F761" s="6" t="s">
        <v>7</v>
      </c>
      <c r="G761" s="6" t="s">
        <v>3161</v>
      </c>
      <c r="H761" s="6" t="s">
        <v>40</v>
      </c>
      <c r="I761" s="6" t="s">
        <v>3167</v>
      </c>
      <c r="J761" s="6">
        <v>4972</v>
      </c>
      <c r="K761" s="6" t="s">
        <v>3215</v>
      </c>
      <c r="L761" s="6">
        <f t="shared" si="44"/>
        <v>26</v>
      </c>
      <c r="M761" s="7">
        <v>24880450.530000001</v>
      </c>
      <c r="N761" s="7">
        <v>2059</v>
      </c>
      <c r="O761" s="8" t="s">
        <v>3216</v>
      </c>
      <c r="P761" s="6" t="s">
        <v>3170</v>
      </c>
      <c r="Q761" s="6"/>
      <c r="R761" s="6"/>
      <c r="S761" s="6"/>
      <c r="T761" s="6" t="s">
        <v>634</v>
      </c>
      <c r="U761" s="6" t="s">
        <v>635</v>
      </c>
      <c r="V761" s="6" t="s">
        <v>3171</v>
      </c>
      <c r="W761" s="7">
        <v>3</v>
      </c>
      <c r="X761" s="6" t="s">
        <v>3217</v>
      </c>
      <c r="Y761" s="13">
        <v>71830955</v>
      </c>
      <c r="Z761" s="13">
        <v>8474071006</v>
      </c>
      <c r="AA761"/>
      <c r="AB761"/>
      <c r="AC761"/>
    </row>
    <row r="762" spans="1:29" x14ac:dyDescent="0.25">
      <c r="A762" s="4" t="str">
        <f t="shared" si="42"/>
        <v>5128.01.14.1</v>
      </c>
      <c r="B762" s="4" t="str">
        <f t="shared" si="43"/>
        <v>5128.01.14</v>
      </c>
      <c r="C762" s="9" t="s">
        <v>629</v>
      </c>
      <c r="D762" s="10" t="s">
        <v>530</v>
      </c>
      <c r="E762" s="10" t="s">
        <v>3160</v>
      </c>
      <c r="F762" s="10" t="s">
        <v>7</v>
      </c>
      <c r="G762" s="10" t="s">
        <v>3161</v>
      </c>
      <c r="H762" s="10" t="s">
        <v>41</v>
      </c>
      <c r="I762" s="10" t="s">
        <v>3181</v>
      </c>
      <c r="J762" s="10">
        <v>3838</v>
      </c>
      <c r="K762" s="10" t="s">
        <v>3195</v>
      </c>
      <c r="L762" s="6">
        <f t="shared" si="44"/>
        <v>1</v>
      </c>
      <c r="M762" s="11">
        <v>123160059.98</v>
      </c>
      <c r="N762" s="11">
        <v>1072713</v>
      </c>
      <c r="O762" s="12" t="s">
        <v>3196</v>
      </c>
      <c r="P762" s="10" t="s">
        <v>3184</v>
      </c>
      <c r="Q762" s="10"/>
      <c r="R762" s="10"/>
      <c r="S762" s="10"/>
      <c r="T762" s="10" t="s">
        <v>634</v>
      </c>
      <c r="U762" s="10" t="s">
        <v>635</v>
      </c>
      <c r="V762" s="10" t="s">
        <v>3185</v>
      </c>
      <c r="W762" s="11">
        <v>3</v>
      </c>
      <c r="X762" s="10" t="s">
        <v>3197</v>
      </c>
      <c r="Y762" s="13">
        <v>318572565</v>
      </c>
      <c r="Z762" s="13">
        <v>8474071006</v>
      </c>
      <c r="AA762"/>
      <c r="AB762"/>
      <c r="AC762"/>
    </row>
    <row r="763" spans="1:29" x14ac:dyDescent="0.25">
      <c r="A763" s="4" t="str">
        <f t="shared" si="42"/>
        <v>5128.01.14.2</v>
      </c>
      <c r="B763" s="4" t="str">
        <f t="shared" si="43"/>
        <v>5128.01.14</v>
      </c>
      <c r="C763" s="5" t="s">
        <v>629</v>
      </c>
      <c r="D763" s="6" t="s">
        <v>530</v>
      </c>
      <c r="E763" s="6" t="s">
        <v>3160</v>
      </c>
      <c r="F763" s="6" t="s">
        <v>7</v>
      </c>
      <c r="G763" s="6" t="s">
        <v>3161</v>
      </c>
      <c r="H763" s="6" t="s">
        <v>41</v>
      </c>
      <c r="I763" s="6" t="s">
        <v>3181</v>
      </c>
      <c r="J763" s="6">
        <v>3839</v>
      </c>
      <c r="K763" s="6" t="s">
        <v>3198</v>
      </c>
      <c r="L763" s="6">
        <f t="shared" si="44"/>
        <v>2</v>
      </c>
      <c r="M763" s="7">
        <v>5105229.8499999996</v>
      </c>
      <c r="N763" s="7">
        <v>1097</v>
      </c>
      <c r="O763" s="8" t="s">
        <v>3199</v>
      </c>
      <c r="P763" s="6" t="s">
        <v>3184</v>
      </c>
      <c r="Q763" s="6"/>
      <c r="R763" s="6"/>
      <c r="S763" s="6"/>
      <c r="T763" s="6" t="s">
        <v>634</v>
      </c>
      <c r="U763" s="6" t="s">
        <v>635</v>
      </c>
      <c r="V763" s="6" t="s">
        <v>3185</v>
      </c>
      <c r="W763" s="7">
        <v>3</v>
      </c>
      <c r="X763" s="6" t="s">
        <v>3200</v>
      </c>
      <c r="Y763" s="13">
        <v>318572565</v>
      </c>
      <c r="Z763" s="13">
        <v>8474071006</v>
      </c>
      <c r="AA763"/>
      <c r="AB763"/>
      <c r="AC763"/>
    </row>
    <row r="764" spans="1:29" x14ac:dyDescent="0.25">
      <c r="A764" s="4" t="str">
        <f t="shared" si="42"/>
        <v>5128.01.14.3</v>
      </c>
      <c r="B764" s="4" t="str">
        <f t="shared" si="43"/>
        <v>5128.01.14</v>
      </c>
      <c r="C764" s="9" t="s">
        <v>629</v>
      </c>
      <c r="D764" s="10" t="s">
        <v>530</v>
      </c>
      <c r="E764" s="10" t="s">
        <v>3160</v>
      </c>
      <c r="F764" s="10" t="s">
        <v>7</v>
      </c>
      <c r="G764" s="10" t="s">
        <v>3161</v>
      </c>
      <c r="H764" s="10" t="s">
        <v>41</v>
      </c>
      <c r="I764" s="10" t="s">
        <v>3181</v>
      </c>
      <c r="J764" s="10">
        <v>3840</v>
      </c>
      <c r="K764" s="10" t="s">
        <v>3306</v>
      </c>
      <c r="L764" s="6">
        <f t="shared" si="44"/>
        <v>3</v>
      </c>
      <c r="M764" s="11">
        <v>29596934.32</v>
      </c>
      <c r="N764" s="11">
        <v>10904</v>
      </c>
      <c r="O764" s="12" t="s">
        <v>785</v>
      </c>
      <c r="P764" s="10" t="s">
        <v>3184</v>
      </c>
      <c r="Q764" s="10"/>
      <c r="R764" s="10"/>
      <c r="S764" s="10"/>
      <c r="T764" s="10" t="s">
        <v>634</v>
      </c>
      <c r="U764" s="10" t="s">
        <v>635</v>
      </c>
      <c r="V764" s="10" t="s">
        <v>3185</v>
      </c>
      <c r="W764" s="11">
        <v>3</v>
      </c>
      <c r="X764" s="10" t="s">
        <v>3307</v>
      </c>
      <c r="Y764" s="13">
        <v>318572565</v>
      </c>
      <c r="Z764" s="13">
        <v>8474071006</v>
      </c>
      <c r="AA764"/>
      <c r="AB764"/>
      <c r="AC764"/>
    </row>
    <row r="765" spans="1:29" x14ac:dyDescent="0.25">
      <c r="A765" s="4" t="str">
        <f t="shared" si="42"/>
        <v>5128.01.14.4</v>
      </c>
      <c r="B765" s="4" t="str">
        <f t="shared" si="43"/>
        <v>5128.01.14</v>
      </c>
      <c r="C765" s="5" t="s">
        <v>629</v>
      </c>
      <c r="D765" s="6" t="s">
        <v>530</v>
      </c>
      <c r="E765" s="6" t="s">
        <v>3160</v>
      </c>
      <c r="F765" s="6" t="s">
        <v>7</v>
      </c>
      <c r="G765" s="6" t="s">
        <v>3161</v>
      </c>
      <c r="H765" s="6" t="s">
        <v>41</v>
      </c>
      <c r="I765" s="6" t="s">
        <v>3181</v>
      </c>
      <c r="J765" s="6">
        <v>3842</v>
      </c>
      <c r="K765" s="6" t="s">
        <v>3259</v>
      </c>
      <c r="L765" s="6">
        <f t="shared" si="44"/>
        <v>4</v>
      </c>
      <c r="M765" s="7">
        <v>11626009.609999999</v>
      </c>
      <c r="N765" s="7">
        <v>162641</v>
      </c>
      <c r="O765" s="8" t="s">
        <v>3260</v>
      </c>
      <c r="P765" s="6" t="s">
        <v>3184</v>
      </c>
      <c r="Q765" s="6"/>
      <c r="R765" s="6"/>
      <c r="S765" s="6"/>
      <c r="T765" s="6" t="s">
        <v>634</v>
      </c>
      <c r="U765" s="6" t="s">
        <v>635</v>
      </c>
      <c r="V765" s="6" t="s">
        <v>3185</v>
      </c>
      <c r="W765" s="7">
        <v>3</v>
      </c>
      <c r="X765" s="6" t="s">
        <v>3261</v>
      </c>
      <c r="Y765" s="13">
        <v>318572565</v>
      </c>
      <c r="Z765" s="13">
        <v>8474071006</v>
      </c>
      <c r="AA765"/>
      <c r="AB765"/>
      <c r="AC765"/>
    </row>
    <row r="766" spans="1:29" x14ac:dyDescent="0.25">
      <c r="A766" s="4" t="str">
        <f t="shared" si="42"/>
        <v>5128.01.14.5</v>
      </c>
      <c r="B766" s="4" t="str">
        <f t="shared" si="43"/>
        <v>5128.01.14</v>
      </c>
      <c r="C766" s="5" t="s">
        <v>629</v>
      </c>
      <c r="D766" s="6" t="s">
        <v>530</v>
      </c>
      <c r="E766" s="6" t="s">
        <v>3160</v>
      </c>
      <c r="F766" s="6" t="s">
        <v>7</v>
      </c>
      <c r="G766" s="6" t="s">
        <v>3161</v>
      </c>
      <c r="H766" s="6" t="s">
        <v>41</v>
      </c>
      <c r="I766" s="6" t="s">
        <v>3181</v>
      </c>
      <c r="J766" s="6">
        <v>5011</v>
      </c>
      <c r="K766" s="6" t="s">
        <v>3209</v>
      </c>
      <c r="L766" s="6">
        <f t="shared" si="44"/>
        <v>5</v>
      </c>
      <c r="M766" s="7">
        <v>82613344.829999998</v>
      </c>
      <c r="N766" s="7">
        <v>81320</v>
      </c>
      <c r="O766" s="8" t="s">
        <v>3210</v>
      </c>
      <c r="P766" s="6" t="s">
        <v>3184</v>
      </c>
      <c r="Q766" s="6"/>
      <c r="R766" s="6"/>
      <c r="S766" s="6"/>
      <c r="T766" s="6" t="s">
        <v>634</v>
      </c>
      <c r="U766" s="6" t="s">
        <v>635</v>
      </c>
      <c r="V766" s="6" t="s">
        <v>3185</v>
      </c>
      <c r="W766" s="7">
        <v>3</v>
      </c>
      <c r="X766" s="6" t="s">
        <v>3211</v>
      </c>
      <c r="Y766" s="13">
        <v>318572565</v>
      </c>
      <c r="Z766" s="13">
        <v>8474071006</v>
      </c>
      <c r="AA766"/>
      <c r="AB766"/>
      <c r="AC766"/>
    </row>
    <row r="767" spans="1:29" x14ac:dyDescent="0.25">
      <c r="A767" s="4" t="str">
        <f t="shared" si="42"/>
        <v>5128.01.14.6</v>
      </c>
      <c r="B767" s="4" t="str">
        <f t="shared" si="43"/>
        <v>5128.01.14</v>
      </c>
      <c r="C767" s="9" t="s">
        <v>629</v>
      </c>
      <c r="D767" s="10" t="s">
        <v>530</v>
      </c>
      <c r="E767" s="10" t="s">
        <v>3160</v>
      </c>
      <c r="F767" s="10" t="s">
        <v>7</v>
      </c>
      <c r="G767" s="10" t="s">
        <v>3161</v>
      </c>
      <c r="H767" s="10" t="s">
        <v>41</v>
      </c>
      <c r="I767" s="10" t="s">
        <v>3181</v>
      </c>
      <c r="J767" s="10">
        <v>5014</v>
      </c>
      <c r="K767" s="10" t="s">
        <v>3182</v>
      </c>
      <c r="L767" s="6">
        <f t="shared" si="44"/>
        <v>6</v>
      </c>
      <c r="M767" s="11">
        <v>23450060.989999998</v>
      </c>
      <c r="N767" s="11">
        <v>290</v>
      </c>
      <c r="O767" s="12" t="s">
        <v>3183</v>
      </c>
      <c r="P767" s="10" t="s">
        <v>3184</v>
      </c>
      <c r="Q767" s="10"/>
      <c r="R767" s="10"/>
      <c r="S767" s="10"/>
      <c r="T767" s="10" t="s">
        <v>634</v>
      </c>
      <c r="U767" s="10" t="s">
        <v>635</v>
      </c>
      <c r="V767" s="10" t="s">
        <v>3185</v>
      </c>
      <c r="W767" s="11">
        <v>3</v>
      </c>
      <c r="X767" s="10" t="s">
        <v>3186</v>
      </c>
      <c r="Y767" s="13">
        <v>318572565</v>
      </c>
      <c r="Z767" s="13">
        <v>8474071006</v>
      </c>
      <c r="AA767"/>
      <c r="AB767"/>
      <c r="AC767"/>
    </row>
    <row r="768" spans="1:29" x14ac:dyDescent="0.25">
      <c r="A768" s="4" t="str">
        <f t="shared" si="42"/>
        <v>5128.01.14.7</v>
      </c>
      <c r="B768" s="4" t="str">
        <f t="shared" si="43"/>
        <v>5128.01.14</v>
      </c>
      <c r="C768" s="5" t="s">
        <v>629</v>
      </c>
      <c r="D768" s="6" t="s">
        <v>530</v>
      </c>
      <c r="E768" s="6" t="s">
        <v>3160</v>
      </c>
      <c r="F768" s="6" t="s">
        <v>7</v>
      </c>
      <c r="G768" s="6" t="s">
        <v>3161</v>
      </c>
      <c r="H768" s="6" t="s">
        <v>41</v>
      </c>
      <c r="I768" s="6" t="s">
        <v>3181</v>
      </c>
      <c r="J768" s="6">
        <v>5015</v>
      </c>
      <c r="K768" s="6" t="s">
        <v>3245</v>
      </c>
      <c r="L768" s="6">
        <f t="shared" si="44"/>
        <v>7</v>
      </c>
      <c r="M768" s="7">
        <v>12018233.130000001</v>
      </c>
      <c r="N768" s="7">
        <v>14</v>
      </c>
      <c r="O768" s="8" t="s">
        <v>3246</v>
      </c>
      <c r="P768" s="6" t="s">
        <v>3170</v>
      </c>
      <c r="Q768" s="6"/>
      <c r="R768" s="6"/>
      <c r="S768" s="6"/>
      <c r="T768" s="6" t="s">
        <v>634</v>
      </c>
      <c r="U768" s="6" t="s">
        <v>635</v>
      </c>
      <c r="V768" s="6" t="s">
        <v>3185</v>
      </c>
      <c r="W768" s="7">
        <v>3</v>
      </c>
      <c r="X768" s="6" t="s">
        <v>3247</v>
      </c>
      <c r="Y768" s="13">
        <v>318572565</v>
      </c>
      <c r="Z768" s="13">
        <v>8474071006</v>
      </c>
      <c r="AA768"/>
      <c r="AB768"/>
      <c r="AC768"/>
    </row>
    <row r="769" spans="1:29" x14ac:dyDescent="0.25">
      <c r="A769" s="4" t="str">
        <f t="shared" si="42"/>
        <v>5128.01.14.8</v>
      </c>
      <c r="B769" s="4" t="str">
        <f t="shared" si="43"/>
        <v>5128.01.14</v>
      </c>
      <c r="C769" s="5" t="s">
        <v>629</v>
      </c>
      <c r="D769" s="6" t="s">
        <v>530</v>
      </c>
      <c r="E769" s="6" t="s">
        <v>3160</v>
      </c>
      <c r="F769" s="6" t="s">
        <v>7</v>
      </c>
      <c r="G769" s="6" t="s">
        <v>3161</v>
      </c>
      <c r="H769" s="6" t="s">
        <v>41</v>
      </c>
      <c r="I769" s="6" t="s">
        <v>3181</v>
      </c>
      <c r="J769" s="6">
        <v>5019</v>
      </c>
      <c r="K769" s="6" t="s">
        <v>3291</v>
      </c>
      <c r="L769" s="6">
        <f t="shared" si="44"/>
        <v>8</v>
      </c>
      <c r="M769" s="7">
        <v>31002692.289999999</v>
      </c>
      <c r="N769" s="7">
        <v>433711</v>
      </c>
      <c r="O769" s="8" t="s">
        <v>3292</v>
      </c>
      <c r="P769" s="6" t="s">
        <v>3293</v>
      </c>
      <c r="Q769" s="6"/>
      <c r="R769" s="6"/>
      <c r="S769" s="6"/>
      <c r="T769" s="6" t="s">
        <v>634</v>
      </c>
      <c r="U769" s="6" t="s">
        <v>635</v>
      </c>
      <c r="V769" s="6" t="s">
        <v>3185</v>
      </c>
      <c r="W769" s="7">
        <v>3</v>
      </c>
      <c r="X769" s="6" t="s">
        <v>3294</v>
      </c>
      <c r="Y769" s="13">
        <v>318572565</v>
      </c>
      <c r="Z769" s="13">
        <v>8474071006</v>
      </c>
      <c r="AA769"/>
      <c r="AB769"/>
      <c r="AC769"/>
    </row>
    <row r="770" spans="1:29" x14ac:dyDescent="0.25">
      <c r="A770" s="4" t="str">
        <f t="shared" si="42"/>
        <v>5128.01.15.1</v>
      </c>
      <c r="B770" s="4" t="str">
        <f t="shared" si="43"/>
        <v>5128.01.15</v>
      </c>
      <c r="C770" s="5" t="s">
        <v>629</v>
      </c>
      <c r="D770" s="6" t="s">
        <v>530</v>
      </c>
      <c r="E770" s="6" t="s">
        <v>3160</v>
      </c>
      <c r="F770" s="6" t="s">
        <v>7</v>
      </c>
      <c r="G770" s="6" t="s">
        <v>3161</v>
      </c>
      <c r="H770" s="6" t="s">
        <v>31</v>
      </c>
      <c r="I770" s="6" t="s">
        <v>3221</v>
      </c>
      <c r="J770" s="6">
        <v>3843</v>
      </c>
      <c r="K770" s="6" t="s">
        <v>3222</v>
      </c>
      <c r="L770" s="6">
        <f t="shared" si="44"/>
        <v>1</v>
      </c>
      <c r="M770" s="7">
        <v>32810270</v>
      </c>
      <c r="N770" s="7">
        <v>921</v>
      </c>
      <c r="O770" s="8" t="s">
        <v>3223</v>
      </c>
      <c r="P770" s="6" t="s">
        <v>3224</v>
      </c>
      <c r="Q770" s="6"/>
      <c r="R770" s="6"/>
      <c r="S770" s="6"/>
      <c r="T770" s="6" t="s">
        <v>634</v>
      </c>
      <c r="U770" s="6" t="s">
        <v>635</v>
      </c>
      <c r="V770" s="6" t="s">
        <v>3225</v>
      </c>
      <c r="W770" s="7">
        <v>3</v>
      </c>
      <c r="X770" s="6" t="s">
        <v>3226</v>
      </c>
      <c r="Y770" s="13">
        <v>32810270</v>
      </c>
      <c r="Z770" s="13">
        <v>8474071006</v>
      </c>
      <c r="AA770"/>
      <c r="AB770"/>
      <c r="AC770"/>
    </row>
    <row r="771" spans="1:29" x14ac:dyDescent="0.25">
      <c r="A771" s="4" t="str">
        <f t="shared" si="42"/>
        <v>5128.01.16.1</v>
      </c>
      <c r="B771" s="4" t="str">
        <f t="shared" si="43"/>
        <v>5128.01.16</v>
      </c>
      <c r="C771" s="9" t="s">
        <v>629</v>
      </c>
      <c r="D771" s="10" t="s">
        <v>530</v>
      </c>
      <c r="E771" s="10" t="s">
        <v>3160</v>
      </c>
      <c r="F771" s="10" t="s">
        <v>7</v>
      </c>
      <c r="G771" s="10" t="s">
        <v>3161</v>
      </c>
      <c r="H771" s="10" t="s">
        <v>24</v>
      </c>
      <c r="I771" s="10" t="s">
        <v>3173</v>
      </c>
      <c r="J771" s="10">
        <v>5042</v>
      </c>
      <c r="K771" s="10" t="s">
        <v>3295</v>
      </c>
      <c r="L771" s="6">
        <f t="shared" si="44"/>
        <v>1</v>
      </c>
      <c r="M771" s="11">
        <v>32263817.07</v>
      </c>
      <c r="N771" s="11">
        <v>566780</v>
      </c>
      <c r="O771" s="12" t="s">
        <v>3175</v>
      </c>
      <c r="P771" s="10" t="s">
        <v>3176</v>
      </c>
      <c r="Q771" s="10"/>
      <c r="R771" s="10"/>
      <c r="S771" s="10"/>
      <c r="T771" s="10" t="s">
        <v>634</v>
      </c>
      <c r="U771" s="10" t="s">
        <v>635</v>
      </c>
      <c r="V771" s="10" t="s">
        <v>3177</v>
      </c>
      <c r="W771" s="11">
        <v>3</v>
      </c>
      <c r="X771" s="10" t="s">
        <v>3296</v>
      </c>
      <c r="Y771" s="13">
        <v>104783291</v>
      </c>
      <c r="Z771" s="13">
        <v>8474071006</v>
      </c>
      <c r="AA771"/>
      <c r="AB771"/>
      <c r="AC771"/>
    </row>
    <row r="772" spans="1:29" x14ac:dyDescent="0.25">
      <c r="A772" s="4" t="str">
        <f t="shared" ref="A772:A835" si="45">D772&amp;"."&amp;F772&amp;"."&amp;H772&amp;"."&amp;L772</f>
        <v>5128.01.16.2</v>
      </c>
      <c r="B772" s="4" t="str">
        <f t="shared" ref="B772:B835" si="46">D772&amp;"."&amp;F772&amp;"."&amp;H772</f>
        <v>5128.01.16</v>
      </c>
      <c r="C772" s="9" t="s">
        <v>629</v>
      </c>
      <c r="D772" s="10" t="s">
        <v>530</v>
      </c>
      <c r="E772" s="10" t="s">
        <v>3160</v>
      </c>
      <c r="F772" s="10" t="s">
        <v>7</v>
      </c>
      <c r="G772" s="10" t="s">
        <v>3161</v>
      </c>
      <c r="H772" s="10" t="s">
        <v>24</v>
      </c>
      <c r="I772" s="10" t="s">
        <v>3173</v>
      </c>
      <c r="J772" s="10">
        <v>5043</v>
      </c>
      <c r="K772" s="10" t="s">
        <v>3174</v>
      </c>
      <c r="L772" s="6">
        <f t="shared" si="44"/>
        <v>2</v>
      </c>
      <c r="M772" s="11">
        <v>72519473.930000007</v>
      </c>
      <c r="N772" s="11">
        <v>177925</v>
      </c>
      <c r="O772" s="12" t="s">
        <v>3175</v>
      </c>
      <c r="P772" s="10" t="s">
        <v>3176</v>
      </c>
      <c r="Q772" s="10"/>
      <c r="R772" s="10"/>
      <c r="S772" s="10"/>
      <c r="T772" s="10" t="s">
        <v>634</v>
      </c>
      <c r="U772" s="10" t="s">
        <v>635</v>
      </c>
      <c r="V772" s="10" t="s">
        <v>3177</v>
      </c>
      <c r="W772" s="11">
        <v>3</v>
      </c>
      <c r="X772" s="10" t="s">
        <v>3178</v>
      </c>
      <c r="Y772" s="13">
        <v>104783291</v>
      </c>
      <c r="Z772" s="13">
        <v>8474071006</v>
      </c>
      <c r="AA772"/>
      <c r="AB772"/>
      <c r="AC772"/>
    </row>
    <row r="773" spans="1:29" x14ac:dyDescent="0.25">
      <c r="A773" s="4" t="str">
        <f t="shared" si="45"/>
        <v>5128.01.17.1</v>
      </c>
      <c r="B773" s="4" t="str">
        <f t="shared" si="46"/>
        <v>5128.01.17</v>
      </c>
      <c r="C773" s="9" t="s">
        <v>629</v>
      </c>
      <c r="D773" s="10" t="s">
        <v>530</v>
      </c>
      <c r="E773" s="10" t="s">
        <v>3160</v>
      </c>
      <c r="F773" s="10" t="s">
        <v>7</v>
      </c>
      <c r="G773" s="10" t="s">
        <v>3161</v>
      </c>
      <c r="H773" s="10" t="s">
        <v>56</v>
      </c>
      <c r="I773" s="10" t="s">
        <v>3254</v>
      </c>
      <c r="J773" s="10">
        <v>3932</v>
      </c>
      <c r="K773" s="10" t="s">
        <v>3255</v>
      </c>
      <c r="L773" s="6">
        <f t="shared" ref="L773:L836" si="47">IF(I773=I772,L772+1,1)</f>
        <v>1</v>
      </c>
      <c r="M773" s="11">
        <v>149699.12</v>
      </c>
      <c r="N773" s="11">
        <v>1300</v>
      </c>
      <c r="O773" s="12" t="s">
        <v>3256</v>
      </c>
      <c r="P773" s="10" t="s">
        <v>3170</v>
      </c>
      <c r="Q773" s="10"/>
      <c r="R773" s="10"/>
      <c r="S773" s="10"/>
      <c r="T773" s="10" t="s">
        <v>634</v>
      </c>
      <c r="U773" s="10" t="s">
        <v>635</v>
      </c>
      <c r="V773" s="10" t="s">
        <v>3257</v>
      </c>
      <c r="W773" s="11">
        <v>3</v>
      </c>
      <c r="X773" s="10" t="s">
        <v>3258</v>
      </c>
      <c r="Y773" s="13">
        <v>19248170</v>
      </c>
      <c r="Z773" s="13">
        <v>8474071006</v>
      </c>
      <c r="AA773"/>
      <c r="AB773"/>
      <c r="AC773"/>
    </row>
    <row r="774" spans="1:29" x14ac:dyDescent="0.25">
      <c r="A774" s="4" t="str">
        <f t="shared" si="45"/>
        <v>5128.01.17.2</v>
      </c>
      <c r="B774" s="4" t="str">
        <f t="shared" si="46"/>
        <v>5128.01.17</v>
      </c>
      <c r="C774" s="9" t="s">
        <v>629</v>
      </c>
      <c r="D774" s="10" t="s">
        <v>530</v>
      </c>
      <c r="E774" s="10" t="s">
        <v>3160</v>
      </c>
      <c r="F774" s="10" t="s">
        <v>7</v>
      </c>
      <c r="G774" s="10" t="s">
        <v>3161</v>
      </c>
      <c r="H774" s="10" t="s">
        <v>56</v>
      </c>
      <c r="I774" s="10" t="s">
        <v>3254</v>
      </c>
      <c r="J774" s="10">
        <v>3933</v>
      </c>
      <c r="K774" s="10" t="s">
        <v>3300</v>
      </c>
      <c r="L774" s="6">
        <f t="shared" si="47"/>
        <v>2</v>
      </c>
      <c r="M774" s="11">
        <v>18518011.780000001</v>
      </c>
      <c r="N774" s="11">
        <v>160812</v>
      </c>
      <c r="O774" s="12" t="s">
        <v>3301</v>
      </c>
      <c r="P774" s="10" t="s">
        <v>3170</v>
      </c>
      <c r="Q774" s="10"/>
      <c r="R774" s="10"/>
      <c r="S774" s="10"/>
      <c r="T774" s="10" t="s">
        <v>634</v>
      </c>
      <c r="U774" s="10" t="s">
        <v>635</v>
      </c>
      <c r="V774" s="10" t="s">
        <v>3257</v>
      </c>
      <c r="W774" s="11">
        <v>3</v>
      </c>
      <c r="X774" s="10" t="s">
        <v>3302</v>
      </c>
      <c r="Y774" s="13">
        <v>19248170</v>
      </c>
      <c r="Z774" s="13">
        <v>8474071006</v>
      </c>
      <c r="AA774"/>
      <c r="AB774"/>
      <c r="AC774"/>
    </row>
    <row r="775" spans="1:29" x14ac:dyDescent="0.25">
      <c r="A775" s="4" t="str">
        <f t="shared" si="45"/>
        <v>5128.01.17.3</v>
      </c>
      <c r="B775" s="4" t="str">
        <f t="shared" si="46"/>
        <v>5128.01.17</v>
      </c>
      <c r="C775" s="5" t="s">
        <v>629</v>
      </c>
      <c r="D775" s="6" t="s">
        <v>530</v>
      </c>
      <c r="E775" s="6" t="s">
        <v>3160</v>
      </c>
      <c r="F775" s="6" t="s">
        <v>7</v>
      </c>
      <c r="G775" s="6" t="s">
        <v>3161</v>
      </c>
      <c r="H775" s="6" t="s">
        <v>56</v>
      </c>
      <c r="I775" s="6" t="s">
        <v>3254</v>
      </c>
      <c r="J775" s="6">
        <v>5045</v>
      </c>
      <c r="K775" s="6" t="s">
        <v>3331</v>
      </c>
      <c r="L775" s="6">
        <f t="shared" si="47"/>
        <v>3</v>
      </c>
      <c r="M775" s="7">
        <v>558838.34</v>
      </c>
      <c r="N775" s="7">
        <v>4853</v>
      </c>
      <c r="O775" s="8" t="s">
        <v>1110</v>
      </c>
      <c r="P775" s="6" t="s">
        <v>3170</v>
      </c>
      <c r="Q775" s="6"/>
      <c r="R775" s="6"/>
      <c r="S775" s="6"/>
      <c r="T775" s="6" t="s">
        <v>634</v>
      </c>
      <c r="U775" s="6" t="s">
        <v>635</v>
      </c>
      <c r="V775" s="6" t="s">
        <v>3257</v>
      </c>
      <c r="W775" s="7">
        <v>3</v>
      </c>
      <c r="X775" s="6" t="s">
        <v>3332</v>
      </c>
      <c r="Y775" s="13">
        <v>19248170</v>
      </c>
      <c r="Z775" s="13">
        <v>8474071006</v>
      </c>
      <c r="AA775"/>
      <c r="AB775"/>
      <c r="AC775"/>
    </row>
    <row r="776" spans="1:29" x14ac:dyDescent="0.25">
      <c r="A776" s="4" t="str">
        <f t="shared" si="45"/>
        <v>5128.01.17.4</v>
      </c>
      <c r="B776" s="4" t="str">
        <f t="shared" si="46"/>
        <v>5128.01.17</v>
      </c>
      <c r="C776" s="5" t="s">
        <v>629</v>
      </c>
      <c r="D776" s="6" t="s">
        <v>530</v>
      </c>
      <c r="E776" s="6" t="s">
        <v>3160</v>
      </c>
      <c r="F776" s="6" t="s">
        <v>7</v>
      </c>
      <c r="G776" s="6" t="s">
        <v>3161</v>
      </c>
      <c r="H776" s="6" t="s">
        <v>56</v>
      </c>
      <c r="I776" s="6" t="s">
        <v>3254</v>
      </c>
      <c r="J776" s="6">
        <v>5051</v>
      </c>
      <c r="K776" s="6" t="s">
        <v>3303</v>
      </c>
      <c r="L776" s="6">
        <f t="shared" si="47"/>
        <v>4</v>
      </c>
      <c r="M776" s="7">
        <v>9212.25</v>
      </c>
      <c r="N776" s="7">
        <v>80</v>
      </c>
      <c r="O776" s="8" t="s">
        <v>3304</v>
      </c>
      <c r="P776" s="6" t="s">
        <v>3170</v>
      </c>
      <c r="Q776" s="6"/>
      <c r="R776" s="6"/>
      <c r="S776" s="6"/>
      <c r="T776" s="6" t="s">
        <v>634</v>
      </c>
      <c r="U776" s="6" t="s">
        <v>635</v>
      </c>
      <c r="V776" s="6" t="s">
        <v>3257</v>
      </c>
      <c r="W776" s="7">
        <v>3</v>
      </c>
      <c r="X776" s="6" t="s">
        <v>3305</v>
      </c>
      <c r="Y776" s="13">
        <v>19248170</v>
      </c>
      <c r="Z776" s="13">
        <v>8474071006</v>
      </c>
      <c r="AA776"/>
      <c r="AB776"/>
      <c r="AC776"/>
    </row>
    <row r="777" spans="1:29" x14ac:dyDescent="0.25">
      <c r="A777" s="4" t="str">
        <f t="shared" si="45"/>
        <v>5132.01.11.1</v>
      </c>
      <c r="B777" s="4" t="str">
        <f t="shared" si="46"/>
        <v>5132.01.11</v>
      </c>
      <c r="C777" s="9" t="s">
        <v>629</v>
      </c>
      <c r="D777" s="10" t="s">
        <v>208</v>
      </c>
      <c r="E777" s="10" t="s">
        <v>209</v>
      </c>
      <c r="F777" s="10" t="s">
        <v>7</v>
      </c>
      <c r="G777" s="10" t="s">
        <v>210</v>
      </c>
      <c r="H777" s="10" t="s">
        <v>10</v>
      </c>
      <c r="I777" s="10" t="s">
        <v>3336</v>
      </c>
      <c r="J777" s="10">
        <v>2984</v>
      </c>
      <c r="K777" s="10" t="s">
        <v>3358</v>
      </c>
      <c r="L777" s="6">
        <f t="shared" si="47"/>
        <v>1</v>
      </c>
      <c r="M777" s="11">
        <v>1000000</v>
      </c>
      <c r="N777" s="11">
        <v>3</v>
      </c>
      <c r="O777" s="12" t="s">
        <v>3359</v>
      </c>
      <c r="P777" s="10" t="s">
        <v>3360</v>
      </c>
      <c r="Q777" s="10"/>
      <c r="R777" s="10"/>
      <c r="S777" s="10"/>
      <c r="T777" s="10" t="s">
        <v>634</v>
      </c>
      <c r="U777" s="10" t="s">
        <v>635</v>
      </c>
      <c r="V777" s="10" t="s">
        <v>3340</v>
      </c>
      <c r="W777" s="11">
        <v>3</v>
      </c>
      <c r="X777" s="10" t="s">
        <v>3361</v>
      </c>
      <c r="Y777" s="13">
        <v>270628385</v>
      </c>
      <c r="Z777" s="13">
        <v>270628385</v>
      </c>
      <c r="AA777"/>
      <c r="AB777"/>
      <c r="AC777"/>
    </row>
    <row r="778" spans="1:29" x14ac:dyDescent="0.25">
      <c r="A778" s="4" t="str">
        <f t="shared" si="45"/>
        <v>5132.01.11.2</v>
      </c>
      <c r="B778" s="4" t="str">
        <f t="shared" si="46"/>
        <v>5132.01.11</v>
      </c>
      <c r="C778" s="9" t="s">
        <v>629</v>
      </c>
      <c r="D778" s="10" t="s">
        <v>208</v>
      </c>
      <c r="E778" s="10" t="s">
        <v>209</v>
      </c>
      <c r="F778" s="10" t="s">
        <v>7</v>
      </c>
      <c r="G778" s="10" t="s">
        <v>210</v>
      </c>
      <c r="H778" s="10" t="s">
        <v>10</v>
      </c>
      <c r="I778" s="10" t="s">
        <v>3336</v>
      </c>
      <c r="J778" s="10">
        <v>2985</v>
      </c>
      <c r="K778" s="10" t="s">
        <v>3373</v>
      </c>
      <c r="L778" s="6">
        <f t="shared" si="47"/>
        <v>2</v>
      </c>
      <c r="M778" s="11">
        <v>440000</v>
      </c>
      <c r="N778" s="11">
        <v>6800</v>
      </c>
      <c r="O778" s="12" t="s">
        <v>3374</v>
      </c>
      <c r="P778" s="10" t="s">
        <v>3375</v>
      </c>
      <c r="Q778" s="10"/>
      <c r="R778" s="10"/>
      <c r="S778" s="10"/>
      <c r="T778" s="10" t="s">
        <v>634</v>
      </c>
      <c r="U778" s="10" t="s">
        <v>635</v>
      </c>
      <c r="V778" s="10" t="s">
        <v>3340</v>
      </c>
      <c r="W778" s="11">
        <v>3</v>
      </c>
      <c r="X778" s="10" t="s">
        <v>3376</v>
      </c>
      <c r="Y778" s="13">
        <v>270628385</v>
      </c>
      <c r="Z778" s="13">
        <v>270628385</v>
      </c>
      <c r="AA778"/>
      <c r="AB778"/>
      <c r="AC778"/>
    </row>
    <row r="779" spans="1:29" x14ac:dyDescent="0.25">
      <c r="A779" s="4" t="str">
        <f t="shared" si="45"/>
        <v>5132.01.11.3</v>
      </c>
      <c r="B779" s="4" t="str">
        <f t="shared" si="46"/>
        <v>5132.01.11</v>
      </c>
      <c r="C779" s="5" t="s">
        <v>629</v>
      </c>
      <c r="D779" s="6" t="s">
        <v>208</v>
      </c>
      <c r="E779" s="6" t="s">
        <v>209</v>
      </c>
      <c r="F779" s="6" t="s">
        <v>7</v>
      </c>
      <c r="G779" s="6" t="s">
        <v>210</v>
      </c>
      <c r="H779" s="6" t="s">
        <v>10</v>
      </c>
      <c r="I779" s="6" t="s">
        <v>3336</v>
      </c>
      <c r="J779" s="6">
        <v>2986</v>
      </c>
      <c r="K779" s="6" t="s">
        <v>3370</v>
      </c>
      <c r="L779" s="6">
        <f t="shared" si="47"/>
        <v>3</v>
      </c>
      <c r="M779" s="7">
        <v>620000</v>
      </c>
      <c r="N779" s="7">
        <v>2</v>
      </c>
      <c r="O779" s="8" t="s">
        <v>3371</v>
      </c>
      <c r="P779" s="6" t="s">
        <v>3360</v>
      </c>
      <c r="Q779" s="6"/>
      <c r="R779" s="6"/>
      <c r="S779" s="6"/>
      <c r="T779" s="6" t="s">
        <v>634</v>
      </c>
      <c r="U779" s="6" t="s">
        <v>635</v>
      </c>
      <c r="V779" s="6" t="s">
        <v>3340</v>
      </c>
      <c r="W779" s="7">
        <v>3</v>
      </c>
      <c r="X779" s="6" t="s">
        <v>3372</v>
      </c>
      <c r="Y779" s="13">
        <v>270628385</v>
      </c>
      <c r="Z779" s="13">
        <v>270628385</v>
      </c>
      <c r="AA779"/>
      <c r="AB779"/>
      <c r="AC779"/>
    </row>
    <row r="780" spans="1:29" x14ac:dyDescent="0.25">
      <c r="A780" s="4" t="str">
        <f t="shared" si="45"/>
        <v>5132.01.11.4</v>
      </c>
      <c r="B780" s="4" t="str">
        <f t="shared" si="46"/>
        <v>5132.01.11</v>
      </c>
      <c r="C780" s="9" t="s">
        <v>629</v>
      </c>
      <c r="D780" s="10" t="s">
        <v>208</v>
      </c>
      <c r="E780" s="10" t="s">
        <v>209</v>
      </c>
      <c r="F780" s="10" t="s">
        <v>7</v>
      </c>
      <c r="G780" s="10" t="s">
        <v>210</v>
      </c>
      <c r="H780" s="10" t="s">
        <v>10</v>
      </c>
      <c r="I780" s="10" t="s">
        <v>3336</v>
      </c>
      <c r="J780" s="10">
        <v>2987</v>
      </c>
      <c r="K780" s="10" t="s">
        <v>3342</v>
      </c>
      <c r="L780" s="6">
        <f t="shared" si="47"/>
        <v>4</v>
      </c>
      <c r="M780" s="11">
        <v>1262890.9099999999</v>
      </c>
      <c r="N780" s="11">
        <v>35</v>
      </c>
      <c r="O780" s="12" t="s">
        <v>3343</v>
      </c>
      <c r="P780" s="10" t="s">
        <v>3344</v>
      </c>
      <c r="Q780" s="10"/>
      <c r="R780" s="10"/>
      <c r="S780" s="10"/>
      <c r="T780" s="10" t="s">
        <v>634</v>
      </c>
      <c r="U780" s="10" t="s">
        <v>635</v>
      </c>
      <c r="V780" s="10" t="s">
        <v>3340</v>
      </c>
      <c r="W780" s="11">
        <v>3</v>
      </c>
      <c r="X780" s="10" t="s">
        <v>3345</v>
      </c>
      <c r="Y780" s="13">
        <v>270628385</v>
      </c>
      <c r="Z780" s="13">
        <v>270628385</v>
      </c>
      <c r="AA780"/>
      <c r="AB780"/>
      <c r="AC780"/>
    </row>
    <row r="781" spans="1:29" x14ac:dyDescent="0.25">
      <c r="A781" s="4" t="str">
        <f t="shared" si="45"/>
        <v>5132.01.11.5</v>
      </c>
      <c r="B781" s="4" t="str">
        <f t="shared" si="46"/>
        <v>5132.01.11</v>
      </c>
      <c r="C781" s="9" t="s">
        <v>629</v>
      </c>
      <c r="D781" s="10" t="s">
        <v>208</v>
      </c>
      <c r="E781" s="10" t="s">
        <v>209</v>
      </c>
      <c r="F781" s="10" t="s">
        <v>7</v>
      </c>
      <c r="G781" s="10" t="s">
        <v>210</v>
      </c>
      <c r="H781" s="10" t="s">
        <v>10</v>
      </c>
      <c r="I781" s="10" t="s">
        <v>3336</v>
      </c>
      <c r="J781" s="10">
        <v>2988</v>
      </c>
      <c r="K781" s="10" t="s">
        <v>3366</v>
      </c>
      <c r="L781" s="6">
        <f t="shared" si="47"/>
        <v>5</v>
      </c>
      <c r="M781" s="11">
        <v>45000</v>
      </c>
      <c r="N781" s="11">
        <v>100</v>
      </c>
      <c r="O781" s="12" t="s">
        <v>3367</v>
      </c>
      <c r="P781" s="10" t="s">
        <v>3368</v>
      </c>
      <c r="Q781" s="10"/>
      <c r="R781" s="10"/>
      <c r="S781" s="10"/>
      <c r="T781" s="10" t="s">
        <v>634</v>
      </c>
      <c r="U781" s="10" t="s">
        <v>635</v>
      </c>
      <c r="V781" s="10" t="s">
        <v>3340</v>
      </c>
      <c r="W781" s="11">
        <v>3</v>
      </c>
      <c r="X781" s="10" t="s">
        <v>3369</v>
      </c>
      <c r="Y781" s="13">
        <v>270628385</v>
      </c>
      <c r="Z781" s="13">
        <v>270628385</v>
      </c>
      <c r="AA781"/>
      <c r="AB781"/>
      <c r="AC781"/>
    </row>
    <row r="782" spans="1:29" x14ac:dyDescent="0.25">
      <c r="A782" s="4" t="str">
        <f t="shared" si="45"/>
        <v>5132.01.11.6</v>
      </c>
      <c r="B782" s="4" t="str">
        <f t="shared" si="46"/>
        <v>5132.01.11</v>
      </c>
      <c r="C782" s="5" t="s">
        <v>629</v>
      </c>
      <c r="D782" s="6" t="s">
        <v>208</v>
      </c>
      <c r="E782" s="6" t="s">
        <v>209</v>
      </c>
      <c r="F782" s="6" t="s">
        <v>7</v>
      </c>
      <c r="G782" s="6" t="s">
        <v>210</v>
      </c>
      <c r="H782" s="6" t="s">
        <v>10</v>
      </c>
      <c r="I782" s="6" t="s">
        <v>3336</v>
      </c>
      <c r="J782" s="6">
        <v>2989</v>
      </c>
      <c r="K782" s="6" t="s">
        <v>3362</v>
      </c>
      <c r="L782" s="6">
        <f t="shared" si="47"/>
        <v>6</v>
      </c>
      <c r="M782" s="7">
        <v>2313213.12</v>
      </c>
      <c r="N782" s="7">
        <v>5700</v>
      </c>
      <c r="O782" s="8" t="s">
        <v>3363</v>
      </c>
      <c r="P782" s="6" t="s">
        <v>3364</v>
      </c>
      <c r="Q782" s="6"/>
      <c r="R782" s="6"/>
      <c r="S782" s="6"/>
      <c r="T782" s="6" t="s">
        <v>634</v>
      </c>
      <c r="U782" s="6" t="s">
        <v>635</v>
      </c>
      <c r="V782" s="6" t="s">
        <v>3340</v>
      </c>
      <c r="W782" s="7">
        <v>3</v>
      </c>
      <c r="X782" s="6" t="s">
        <v>3365</v>
      </c>
      <c r="Y782" s="13">
        <v>270628385</v>
      </c>
      <c r="Z782" s="13">
        <v>270628385</v>
      </c>
      <c r="AA782"/>
      <c r="AB782"/>
      <c r="AC782"/>
    </row>
    <row r="783" spans="1:29" x14ac:dyDescent="0.25">
      <c r="A783" s="4" t="str">
        <f t="shared" si="45"/>
        <v>5132.01.11.7</v>
      </c>
      <c r="B783" s="4" t="str">
        <f t="shared" si="46"/>
        <v>5132.01.11</v>
      </c>
      <c r="C783" s="5" t="s">
        <v>629</v>
      </c>
      <c r="D783" s="6" t="s">
        <v>208</v>
      </c>
      <c r="E783" s="6" t="s">
        <v>209</v>
      </c>
      <c r="F783" s="6" t="s">
        <v>7</v>
      </c>
      <c r="G783" s="6" t="s">
        <v>210</v>
      </c>
      <c r="H783" s="6" t="s">
        <v>10</v>
      </c>
      <c r="I783" s="6" t="s">
        <v>3336</v>
      </c>
      <c r="J783" s="6">
        <v>2990</v>
      </c>
      <c r="K783" s="6" t="s">
        <v>3354</v>
      </c>
      <c r="L783" s="6">
        <f t="shared" si="47"/>
        <v>7</v>
      </c>
      <c r="M783" s="7">
        <v>1587900.5</v>
      </c>
      <c r="N783" s="7">
        <v>126</v>
      </c>
      <c r="O783" s="8" t="s">
        <v>3355</v>
      </c>
      <c r="P783" s="6" t="s">
        <v>3356</v>
      </c>
      <c r="Q783" s="6"/>
      <c r="R783" s="6"/>
      <c r="S783" s="6"/>
      <c r="T783" s="6" t="s">
        <v>634</v>
      </c>
      <c r="U783" s="6" t="s">
        <v>635</v>
      </c>
      <c r="V783" s="6" t="s">
        <v>3340</v>
      </c>
      <c r="W783" s="7">
        <v>3</v>
      </c>
      <c r="X783" s="6" t="s">
        <v>3357</v>
      </c>
      <c r="Y783" s="13">
        <v>270628385</v>
      </c>
      <c r="Z783" s="13">
        <v>270628385</v>
      </c>
      <c r="AA783"/>
      <c r="AB783"/>
      <c r="AC783"/>
    </row>
    <row r="784" spans="1:29" x14ac:dyDescent="0.25">
      <c r="A784" s="4" t="str">
        <f t="shared" si="45"/>
        <v>5132.01.11.8</v>
      </c>
      <c r="B784" s="4" t="str">
        <f t="shared" si="46"/>
        <v>5132.01.11</v>
      </c>
      <c r="C784" s="9" t="s">
        <v>629</v>
      </c>
      <c r="D784" s="10" t="s">
        <v>208</v>
      </c>
      <c r="E784" s="10" t="s">
        <v>209</v>
      </c>
      <c r="F784" s="10" t="s">
        <v>7</v>
      </c>
      <c r="G784" s="10" t="s">
        <v>210</v>
      </c>
      <c r="H784" s="10" t="s">
        <v>10</v>
      </c>
      <c r="I784" s="10" t="s">
        <v>3336</v>
      </c>
      <c r="J784" s="10">
        <v>2991</v>
      </c>
      <c r="K784" s="10" t="s">
        <v>3350</v>
      </c>
      <c r="L784" s="6">
        <f t="shared" si="47"/>
        <v>8</v>
      </c>
      <c r="M784" s="11">
        <v>2345000</v>
      </c>
      <c r="N784" s="11">
        <v>2430</v>
      </c>
      <c r="O784" s="12" t="s">
        <v>3351</v>
      </c>
      <c r="P784" s="10" t="s">
        <v>3352</v>
      </c>
      <c r="Q784" s="10"/>
      <c r="R784" s="10"/>
      <c r="S784" s="10"/>
      <c r="T784" s="10" t="s">
        <v>634</v>
      </c>
      <c r="U784" s="10" t="s">
        <v>635</v>
      </c>
      <c r="V784" s="10" t="s">
        <v>3340</v>
      </c>
      <c r="W784" s="11">
        <v>3</v>
      </c>
      <c r="X784" s="10" t="s">
        <v>3353</v>
      </c>
      <c r="Y784" s="13">
        <v>270628385</v>
      </c>
      <c r="Z784" s="13">
        <v>270628385</v>
      </c>
      <c r="AA784"/>
      <c r="AB784"/>
      <c r="AC784"/>
    </row>
    <row r="785" spans="1:29" x14ac:dyDescent="0.25">
      <c r="A785" s="4" t="str">
        <f t="shared" si="45"/>
        <v>5132.01.11.9</v>
      </c>
      <c r="B785" s="4" t="str">
        <f t="shared" si="46"/>
        <v>5132.01.11</v>
      </c>
      <c r="C785" s="5" t="s">
        <v>629</v>
      </c>
      <c r="D785" s="6" t="s">
        <v>208</v>
      </c>
      <c r="E785" s="6" t="s">
        <v>209</v>
      </c>
      <c r="F785" s="6" t="s">
        <v>7</v>
      </c>
      <c r="G785" s="6" t="s">
        <v>210</v>
      </c>
      <c r="H785" s="6" t="s">
        <v>10</v>
      </c>
      <c r="I785" s="6" t="s">
        <v>3336</v>
      </c>
      <c r="J785" s="6">
        <v>2992</v>
      </c>
      <c r="K785" s="6" t="s">
        <v>3385</v>
      </c>
      <c r="L785" s="6">
        <f t="shared" si="47"/>
        <v>9</v>
      </c>
      <c r="M785" s="7">
        <v>540000</v>
      </c>
      <c r="N785" s="7">
        <v>105000</v>
      </c>
      <c r="O785" s="8" t="s">
        <v>3386</v>
      </c>
      <c r="P785" s="6" t="s">
        <v>3387</v>
      </c>
      <c r="Q785" s="6"/>
      <c r="R785" s="6"/>
      <c r="S785" s="6"/>
      <c r="T785" s="6" t="s">
        <v>634</v>
      </c>
      <c r="U785" s="6" t="s">
        <v>635</v>
      </c>
      <c r="V785" s="6" t="s">
        <v>3340</v>
      </c>
      <c r="W785" s="7">
        <v>3</v>
      </c>
      <c r="X785" s="6" t="s">
        <v>3388</v>
      </c>
      <c r="Y785" s="13">
        <v>270628385</v>
      </c>
      <c r="Z785" s="13">
        <v>270628385</v>
      </c>
      <c r="AA785"/>
      <c r="AB785"/>
      <c r="AC785"/>
    </row>
    <row r="786" spans="1:29" x14ac:dyDescent="0.25">
      <c r="A786" s="4" t="str">
        <f t="shared" si="45"/>
        <v>5132.01.11.10</v>
      </c>
      <c r="B786" s="4" t="str">
        <f t="shared" si="46"/>
        <v>5132.01.11</v>
      </c>
      <c r="C786" s="9" t="s">
        <v>629</v>
      </c>
      <c r="D786" s="10" t="s">
        <v>208</v>
      </c>
      <c r="E786" s="10" t="s">
        <v>209</v>
      </c>
      <c r="F786" s="10" t="s">
        <v>7</v>
      </c>
      <c r="G786" s="10" t="s">
        <v>210</v>
      </c>
      <c r="H786" s="10" t="s">
        <v>10</v>
      </c>
      <c r="I786" s="10" t="s">
        <v>3336</v>
      </c>
      <c r="J786" s="10">
        <v>2993</v>
      </c>
      <c r="K786" s="10" t="s">
        <v>3389</v>
      </c>
      <c r="L786" s="6">
        <f t="shared" si="47"/>
        <v>10</v>
      </c>
      <c r="M786" s="11">
        <v>9252875</v>
      </c>
      <c r="N786" s="11">
        <v>27</v>
      </c>
      <c r="O786" s="12" t="s">
        <v>3390</v>
      </c>
      <c r="P786" s="10" t="s">
        <v>3391</v>
      </c>
      <c r="Q786" s="10"/>
      <c r="R786" s="10"/>
      <c r="S786" s="10"/>
      <c r="T786" s="10" t="s">
        <v>634</v>
      </c>
      <c r="U786" s="10" t="s">
        <v>635</v>
      </c>
      <c r="V786" s="10" t="s">
        <v>3340</v>
      </c>
      <c r="W786" s="11">
        <v>3</v>
      </c>
      <c r="X786" s="10" t="s">
        <v>3392</v>
      </c>
      <c r="Y786" s="13">
        <v>270628385</v>
      </c>
      <c r="Z786" s="13">
        <v>270628385</v>
      </c>
      <c r="AA786"/>
      <c r="AB786"/>
      <c r="AC786"/>
    </row>
    <row r="787" spans="1:29" x14ac:dyDescent="0.25">
      <c r="A787" s="4" t="str">
        <f t="shared" si="45"/>
        <v>5132.01.11.11</v>
      </c>
      <c r="B787" s="4" t="str">
        <f t="shared" si="46"/>
        <v>5132.01.11</v>
      </c>
      <c r="C787" s="5" t="s">
        <v>629</v>
      </c>
      <c r="D787" s="6" t="s">
        <v>208</v>
      </c>
      <c r="E787" s="6" t="s">
        <v>209</v>
      </c>
      <c r="F787" s="6" t="s">
        <v>7</v>
      </c>
      <c r="G787" s="6" t="s">
        <v>210</v>
      </c>
      <c r="H787" s="6" t="s">
        <v>10</v>
      </c>
      <c r="I787" s="6" t="s">
        <v>3336</v>
      </c>
      <c r="J787" s="6">
        <v>2994</v>
      </c>
      <c r="K787" s="6" t="s">
        <v>3377</v>
      </c>
      <c r="L787" s="6">
        <f t="shared" si="47"/>
        <v>11</v>
      </c>
      <c r="M787" s="7">
        <v>3214880</v>
      </c>
      <c r="N787" s="7">
        <v>8</v>
      </c>
      <c r="O787" s="8" t="s">
        <v>3378</v>
      </c>
      <c r="P787" s="6" t="s">
        <v>3379</v>
      </c>
      <c r="Q787" s="6"/>
      <c r="R787" s="6"/>
      <c r="S787" s="6"/>
      <c r="T787" s="6" t="s">
        <v>634</v>
      </c>
      <c r="U787" s="6" t="s">
        <v>635</v>
      </c>
      <c r="V787" s="6" t="s">
        <v>3340</v>
      </c>
      <c r="W787" s="7">
        <v>3</v>
      </c>
      <c r="X787" s="6" t="s">
        <v>3380</v>
      </c>
      <c r="Y787" s="13">
        <v>270628385</v>
      </c>
      <c r="Z787" s="13">
        <v>270628385</v>
      </c>
      <c r="AA787"/>
      <c r="AB787"/>
      <c r="AC787"/>
    </row>
    <row r="788" spans="1:29" x14ac:dyDescent="0.25">
      <c r="A788" s="4" t="str">
        <f t="shared" si="45"/>
        <v>5132.01.11.12</v>
      </c>
      <c r="B788" s="4" t="str">
        <f t="shared" si="46"/>
        <v>5132.01.11</v>
      </c>
      <c r="C788" s="5" t="s">
        <v>629</v>
      </c>
      <c r="D788" s="6" t="s">
        <v>208</v>
      </c>
      <c r="E788" s="6" t="s">
        <v>209</v>
      </c>
      <c r="F788" s="6" t="s">
        <v>7</v>
      </c>
      <c r="G788" s="6" t="s">
        <v>210</v>
      </c>
      <c r="H788" s="6" t="s">
        <v>10</v>
      </c>
      <c r="I788" s="6" t="s">
        <v>3336</v>
      </c>
      <c r="J788" s="6">
        <v>2996</v>
      </c>
      <c r="K788" s="6" t="s">
        <v>3346</v>
      </c>
      <c r="L788" s="6">
        <f t="shared" si="47"/>
        <v>12</v>
      </c>
      <c r="M788" s="7">
        <v>36690</v>
      </c>
      <c r="N788" s="7">
        <v>1</v>
      </c>
      <c r="O788" s="8" t="s">
        <v>3347</v>
      </c>
      <c r="P788" s="6" t="s">
        <v>3348</v>
      </c>
      <c r="Q788" s="6"/>
      <c r="R788" s="6"/>
      <c r="S788" s="6"/>
      <c r="T788" s="6" t="s">
        <v>634</v>
      </c>
      <c r="U788" s="6" t="s">
        <v>635</v>
      </c>
      <c r="V788" s="6" t="s">
        <v>3340</v>
      </c>
      <c r="W788" s="7">
        <v>3</v>
      </c>
      <c r="X788" s="6" t="s">
        <v>3349</v>
      </c>
      <c r="Y788" s="13">
        <v>270628385</v>
      </c>
      <c r="Z788" s="13">
        <v>270628385</v>
      </c>
      <c r="AA788"/>
      <c r="AB788"/>
      <c r="AC788"/>
    </row>
    <row r="789" spans="1:29" x14ac:dyDescent="0.25">
      <c r="A789" s="4" t="str">
        <f t="shared" si="45"/>
        <v>5132.01.11.13</v>
      </c>
      <c r="B789" s="4" t="str">
        <f t="shared" si="46"/>
        <v>5132.01.11</v>
      </c>
      <c r="C789" s="5" t="s">
        <v>629</v>
      </c>
      <c r="D789" s="6" t="s">
        <v>208</v>
      </c>
      <c r="E789" s="6" t="s">
        <v>209</v>
      </c>
      <c r="F789" s="6" t="s">
        <v>7</v>
      </c>
      <c r="G789" s="6" t="s">
        <v>210</v>
      </c>
      <c r="H789" s="6" t="s">
        <v>10</v>
      </c>
      <c r="I789" s="6" t="s">
        <v>3336</v>
      </c>
      <c r="J789" s="6">
        <v>2997</v>
      </c>
      <c r="K789" s="6" t="s">
        <v>3337</v>
      </c>
      <c r="L789" s="6">
        <f t="shared" si="47"/>
        <v>13</v>
      </c>
      <c r="M789" s="7">
        <v>1607245</v>
      </c>
      <c r="N789" s="7">
        <v>200</v>
      </c>
      <c r="O789" s="8" t="s">
        <v>3338</v>
      </c>
      <c r="P789" s="6" t="s">
        <v>3339</v>
      </c>
      <c r="Q789" s="6"/>
      <c r="R789" s="6"/>
      <c r="S789" s="6"/>
      <c r="T789" s="6" t="s">
        <v>634</v>
      </c>
      <c r="U789" s="6" t="s">
        <v>635</v>
      </c>
      <c r="V789" s="6" t="s">
        <v>3340</v>
      </c>
      <c r="W789" s="7">
        <v>3</v>
      </c>
      <c r="X789" s="6" t="s">
        <v>3341</v>
      </c>
      <c r="Y789" s="13">
        <v>270628385</v>
      </c>
      <c r="Z789" s="13">
        <v>270628385</v>
      </c>
      <c r="AA789"/>
      <c r="AB789"/>
      <c r="AC789"/>
    </row>
    <row r="790" spans="1:29" x14ac:dyDescent="0.25">
      <c r="A790" s="4" t="str">
        <f t="shared" si="45"/>
        <v>5132.01.11.14</v>
      </c>
      <c r="B790" s="4" t="str">
        <f t="shared" si="46"/>
        <v>5132.01.11</v>
      </c>
      <c r="C790" s="9" t="s">
        <v>629</v>
      </c>
      <c r="D790" s="10" t="s">
        <v>208</v>
      </c>
      <c r="E790" s="10" t="s">
        <v>209</v>
      </c>
      <c r="F790" s="10" t="s">
        <v>7</v>
      </c>
      <c r="G790" s="10" t="s">
        <v>210</v>
      </c>
      <c r="H790" s="10" t="s">
        <v>10</v>
      </c>
      <c r="I790" s="10" t="s">
        <v>3336</v>
      </c>
      <c r="J790" s="10">
        <v>2999</v>
      </c>
      <c r="K790" s="10" t="s">
        <v>3381</v>
      </c>
      <c r="L790" s="6">
        <f t="shared" si="47"/>
        <v>14</v>
      </c>
      <c r="M790" s="11">
        <v>190920.47</v>
      </c>
      <c r="N790" s="11">
        <v>19</v>
      </c>
      <c r="O790" s="12" t="s">
        <v>3382</v>
      </c>
      <c r="P790" s="10" t="s">
        <v>3383</v>
      </c>
      <c r="Q790" s="10"/>
      <c r="R790" s="10"/>
      <c r="S790" s="10"/>
      <c r="T790" s="10" t="s">
        <v>634</v>
      </c>
      <c r="U790" s="10" t="s">
        <v>635</v>
      </c>
      <c r="V790" s="10" t="s">
        <v>3340</v>
      </c>
      <c r="W790" s="11">
        <v>3</v>
      </c>
      <c r="X790" s="10" t="s">
        <v>3384</v>
      </c>
      <c r="Y790" s="13">
        <v>270628385</v>
      </c>
      <c r="Z790" s="13">
        <v>270628385</v>
      </c>
      <c r="AA790"/>
      <c r="AB790"/>
      <c r="AC790"/>
    </row>
    <row r="791" spans="1:29" x14ac:dyDescent="0.25">
      <c r="A791" s="4" t="str">
        <f t="shared" si="45"/>
        <v>5133.01.11.1</v>
      </c>
      <c r="B791" s="4" t="str">
        <f t="shared" si="46"/>
        <v>5133.01.11</v>
      </c>
      <c r="C791" s="9" t="s">
        <v>629</v>
      </c>
      <c r="D791" s="10" t="s">
        <v>211</v>
      </c>
      <c r="E791" s="10" t="s">
        <v>212</v>
      </c>
      <c r="F791" s="10" t="s">
        <v>7</v>
      </c>
      <c r="G791" s="10" t="s">
        <v>213</v>
      </c>
      <c r="H791" s="10" t="s">
        <v>10</v>
      </c>
      <c r="I791" s="10" t="s">
        <v>3393</v>
      </c>
      <c r="J791" s="10">
        <v>1325</v>
      </c>
      <c r="K791" s="10" t="s">
        <v>3413</v>
      </c>
      <c r="L791" s="6">
        <f t="shared" si="47"/>
        <v>1</v>
      </c>
      <c r="M791" s="11">
        <v>7061078</v>
      </c>
      <c r="N791" s="11">
        <v>9</v>
      </c>
      <c r="O791" s="12" t="s">
        <v>3414</v>
      </c>
      <c r="P791" s="10" t="s">
        <v>3415</v>
      </c>
      <c r="Q791" s="10"/>
      <c r="R791" s="10"/>
      <c r="S791" s="10"/>
      <c r="T791" s="10" t="s">
        <v>634</v>
      </c>
      <c r="U791" s="10" t="s">
        <v>635</v>
      </c>
      <c r="V791" s="10" t="s">
        <v>3397</v>
      </c>
      <c r="W791" s="11">
        <v>4</v>
      </c>
      <c r="X791" s="10" t="s">
        <v>3416</v>
      </c>
      <c r="Y791" s="13">
        <v>47976627</v>
      </c>
      <c r="Z791" s="13">
        <v>47976627</v>
      </c>
      <c r="AA791"/>
      <c r="AB791"/>
      <c r="AC791"/>
    </row>
    <row r="792" spans="1:29" x14ac:dyDescent="0.25">
      <c r="A792" s="4" t="str">
        <f t="shared" si="45"/>
        <v>5133.01.11.2</v>
      </c>
      <c r="B792" s="4" t="str">
        <f t="shared" si="46"/>
        <v>5133.01.11</v>
      </c>
      <c r="C792" s="5" t="s">
        <v>629</v>
      </c>
      <c r="D792" s="6" t="s">
        <v>211</v>
      </c>
      <c r="E792" s="6" t="s">
        <v>212</v>
      </c>
      <c r="F792" s="6" t="s">
        <v>7</v>
      </c>
      <c r="G792" s="6" t="s">
        <v>213</v>
      </c>
      <c r="H792" s="6" t="s">
        <v>10</v>
      </c>
      <c r="I792" s="6" t="s">
        <v>3393</v>
      </c>
      <c r="J792" s="6">
        <v>1326</v>
      </c>
      <c r="K792" s="6" t="s">
        <v>3410</v>
      </c>
      <c r="L792" s="6">
        <f t="shared" si="47"/>
        <v>2</v>
      </c>
      <c r="M792" s="7">
        <v>7161078</v>
      </c>
      <c r="N792" s="7">
        <v>12</v>
      </c>
      <c r="O792" s="8" t="s">
        <v>256</v>
      </c>
      <c r="P792" s="6" t="s">
        <v>3411</v>
      </c>
      <c r="Q792" s="6"/>
      <c r="R792" s="6"/>
      <c r="S792" s="6"/>
      <c r="T792" s="6" t="s">
        <v>634</v>
      </c>
      <c r="U792" s="6" t="s">
        <v>635</v>
      </c>
      <c r="V792" s="6" t="s">
        <v>3397</v>
      </c>
      <c r="W792" s="7">
        <v>4</v>
      </c>
      <c r="X792" s="6" t="s">
        <v>3412</v>
      </c>
      <c r="Y792" s="13">
        <v>47976627</v>
      </c>
      <c r="Z792" s="13">
        <v>47976627</v>
      </c>
      <c r="AA792"/>
      <c r="AB792"/>
      <c r="AC792"/>
    </row>
    <row r="793" spans="1:29" x14ac:dyDescent="0.25">
      <c r="A793" s="4" t="str">
        <f t="shared" si="45"/>
        <v>5133.01.11.3</v>
      </c>
      <c r="B793" s="4" t="str">
        <f t="shared" si="46"/>
        <v>5133.01.11</v>
      </c>
      <c r="C793" s="5" t="s">
        <v>629</v>
      </c>
      <c r="D793" s="6" t="s">
        <v>211</v>
      </c>
      <c r="E793" s="6" t="s">
        <v>212</v>
      </c>
      <c r="F793" s="6" t="s">
        <v>7</v>
      </c>
      <c r="G793" s="6" t="s">
        <v>213</v>
      </c>
      <c r="H793" s="6" t="s">
        <v>10</v>
      </c>
      <c r="I793" s="6" t="s">
        <v>3393</v>
      </c>
      <c r="J793" s="6">
        <v>1327</v>
      </c>
      <c r="K793" s="6" t="s">
        <v>3394</v>
      </c>
      <c r="L793" s="6">
        <f t="shared" si="47"/>
        <v>3</v>
      </c>
      <c r="M793" s="7">
        <v>7061078</v>
      </c>
      <c r="N793" s="7">
        <v>2</v>
      </c>
      <c r="O793" s="8" t="s">
        <v>3395</v>
      </c>
      <c r="P793" s="6" t="s">
        <v>3396</v>
      </c>
      <c r="Q793" s="6"/>
      <c r="R793" s="6"/>
      <c r="S793" s="6"/>
      <c r="T793" s="6" t="s">
        <v>634</v>
      </c>
      <c r="U793" s="6" t="s">
        <v>635</v>
      </c>
      <c r="V793" s="6" t="s">
        <v>3397</v>
      </c>
      <c r="W793" s="7">
        <v>4</v>
      </c>
      <c r="X793" s="6" t="s">
        <v>3398</v>
      </c>
      <c r="Y793" s="13">
        <v>47976627</v>
      </c>
      <c r="Z793" s="13">
        <v>47976627</v>
      </c>
      <c r="AA793"/>
      <c r="AB793"/>
      <c r="AC793"/>
    </row>
    <row r="794" spans="1:29" x14ac:dyDescent="0.25">
      <c r="A794" s="4" t="str">
        <f t="shared" si="45"/>
        <v>5133.01.11.4</v>
      </c>
      <c r="B794" s="4" t="str">
        <f t="shared" si="46"/>
        <v>5133.01.11</v>
      </c>
      <c r="C794" s="9" t="s">
        <v>629</v>
      </c>
      <c r="D794" s="10" t="s">
        <v>211</v>
      </c>
      <c r="E794" s="10" t="s">
        <v>212</v>
      </c>
      <c r="F794" s="10" t="s">
        <v>7</v>
      </c>
      <c r="G794" s="10" t="s">
        <v>213</v>
      </c>
      <c r="H794" s="10" t="s">
        <v>10</v>
      </c>
      <c r="I794" s="10" t="s">
        <v>3393</v>
      </c>
      <c r="J794" s="10">
        <v>1328</v>
      </c>
      <c r="K794" s="10" t="s">
        <v>3399</v>
      </c>
      <c r="L794" s="6">
        <f t="shared" si="47"/>
        <v>4</v>
      </c>
      <c r="M794" s="11">
        <v>13824156</v>
      </c>
      <c r="N794" s="11">
        <v>5</v>
      </c>
      <c r="O794" s="12" t="s">
        <v>3400</v>
      </c>
      <c r="P794" s="10" t="s">
        <v>3401</v>
      </c>
      <c r="Q794" s="10"/>
      <c r="R794" s="10"/>
      <c r="S794" s="10"/>
      <c r="T794" s="10" t="s">
        <v>634</v>
      </c>
      <c r="U794" s="10" t="s">
        <v>635</v>
      </c>
      <c r="V794" s="10" t="s">
        <v>3397</v>
      </c>
      <c r="W794" s="11">
        <v>4</v>
      </c>
      <c r="X794" s="10" t="s">
        <v>3402</v>
      </c>
      <c r="Y794" s="13">
        <v>47976627</v>
      </c>
      <c r="Z794" s="13">
        <v>47976627</v>
      </c>
      <c r="AA794"/>
      <c r="AB794"/>
      <c r="AC794"/>
    </row>
    <row r="795" spans="1:29" x14ac:dyDescent="0.25">
      <c r="A795" s="4" t="str">
        <f t="shared" si="45"/>
        <v>5133.01.11.5</v>
      </c>
      <c r="B795" s="4" t="str">
        <f t="shared" si="46"/>
        <v>5133.01.11</v>
      </c>
      <c r="C795" s="5" t="s">
        <v>629</v>
      </c>
      <c r="D795" s="6" t="s">
        <v>211</v>
      </c>
      <c r="E795" s="6" t="s">
        <v>212</v>
      </c>
      <c r="F795" s="6" t="s">
        <v>7</v>
      </c>
      <c r="G795" s="6" t="s">
        <v>213</v>
      </c>
      <c r="H795" s="6" t="s">
        <v>10</v>
      </c>
      <c r="I795" s="6" t="s">
        <v>3393</v>
      </c>
      <c r="J795" s="6">
        <v>4640</v>
      </c>
      <c r="K795" s="6" t="s">
        <v>3403</v>
      </c>
      <c r="L795" s="6">
        <f t="shared" si="47"/>
        <v>5</v>
      </c>
      <c r="M795" s="7">
        <v>6565079</v>
      </c>
      <c r="N795" s="7">
        <v>5</v>
      </c>
      <c r="O795" s="8" t="s">
        <v>3400</v>
      </c>
      <c r="P795" s="6" t="s">
        <v>3404</v>
      </c>
      <c r="Q795" s="6"/>
      <c r="R795" s="6"/>
      <c r="S795" s="6"/>
      <c r="T795" s="6" t="s">
        <v>634</v>
      </c>
      <c r="U795" s="6" t="s">
        <v>635</v>
      </c>
      <c r="V795" s="6" t="s">
        <v>3397</v>
      </c>
      <c r="W795" s="7">
        <v>4</v>
      </c>
      <c r="X795" s="6" t="s">
        <v>3405</v>
      </c>
      <c r="Y795" s="13">
        <v>47976627</v>
      </c>
      <c r="Z795" s="13">
        <v>47976627</v>
      </c>
      <c r="AA795"/>
      <c r="AB795"/>
      <c r="AC795"/>
    </row>
    <row r="796" spans="1:29" x14ac:dyDescent="0.25">
      <c r="A796" s="4" t="str">
        <f t="shared" si="45"/>
        <v>5133.01.11.6</v>
      </c>
      <c r="B796" s="4" t="str">
        <f t="shared" si="46"/>
        <v>5133.01.11</v>
      </c>
      <c r="C796" s="9" t="s">
        <v>629</v>
      </c>
      <c r="D796" s="10" t="s">
        <v>211</v>
      </c>
      <c r="E796" s="10" t="s">
        <v>212</v>
      </c>
      <c r="F796" s="10" t="s">
        <v>7</v>
      </c>
      <c r="G796" s="10" t="s">
        <v>213</v>
      </c>
      <c r="H796" s="10" t="s">
        <v>10</v>
      </c>
      <c r="I796" s="10" t="s">
        <v>3393</v>
      </c>
      <c r="J796" s="10">
        <v>4642</v>
      </c>
      <c r="K796" s="10" t="s">
        <v>3406</v>
      </c>
      <c r="L796" s="6">
        <f t="shared" si="47"/>
        <v>6</v>
      </c>
      <c r="M796" s="11">
        <v>4608052</v>
      </c>
      <c r="N796" s="11">
        <v>1206</v>
      </c>
      <c r="O796" s="12" t="s">
        <v>3407</v>
      </c>
      <c r="P796" s="10" t="s">
        <v>3408</v>
      </c>
      <c r="Q796" s="10"/>
      <c r="R796" s="10"/>
      <c r="S796" s="10"/>
      <c r="T796" s="10" t="s">
        <v>634</v>
      </c>
      <c r="U796" s="10" t="s">
        <v>635</v>
      </c>
      <c r="V796" s="10" t="s">
        <v>3397</v>
      </c>
      <c r="W796" s="11">
        <v>4</v>
      </c>
      <c r="X796" s="10" t="s">
        <v>3409</v>
      </c>
      <c r="Y796" s="13">
        <v>47976627</v>
      </c>
      <c r="Z796" s="13">
        <v>47976627</v>
      </c>
      <c r="AA796"/>
      <c r="AB796"/>
      <c r="AC796"/>
    </row>
    <row r="797" spans="1:29" x14ac:dyDescent="0.25">
      <c r="A797" s="4" t="str">
        <f t="shared" si="45"/>
        <v>5134.01.11.1</v>
      </c>
      <c r="B797" s="4" t="str">
        <f t="shared" si="46"/>
        <v>5134.01.11</v>
      </c>
      <c r="C797" s="9" t="s">
        <v>629</v>
      </c>
      <c r="D797" s="10" t="s">
        <v>214</v>
      </c>
      <c r="E797" s="10" t="s">
        <v>215</v>
      </c>
      <c r="F797" s="10" t="s">
        <v>7</v>
      </c>
      <c r="G797" s="10" t="s">
        <v>216</v>
      </c>
      <c r="H797" s="10" t="s">
        <v>10</v>
      </c>
      <c r="I797" s="10" t="s">
        <v>3417</v>
      </c>
      <c r="J797" s="10">
        <v>2855</v>
      </c>
      <c r="K797" s="10" t="s">
        <v>3430</v>
      </c>
      <c r="L797" s="6">
        <f t="shared" si="47"/>
        <v>1</v>
      </c>
      <c r="M797" s="11">
        <v>14578759</v>
      </c>
      <c r="N797" s="11">
        <v>26450</v>
      </c>
      <c r="O797" s="12" t="s">
        <v>3431</v>
      </c>
      <c r="P797" s="10" t="s">
        <v>3432</v>
      </c>
      <c r="Q797" s="10"/>
      <c r="R797" s="10"/>
      <c r="S797" s="10"/>
      <c r="T797" s="10" t="s">
        <v>634</v>
      </c>
      <c r="U797" s="10" t="s">
        <v>635</v>
      </c>
      <c r="V797" s="10" t="s">
        <v>3421</v>
      </c>
      <c r="W797" s="11">
        <v>4</v>
      </c>
      <c r="X797" s="10" t="s">
        <v>3433</v>
      </c>
      <c r="Y797" s="13">
        <v>59717559</v>
      </c>
      <c r="Z797" s="13">
        <v>59717559</v>
      </c>
      <c r="AA797"/>
      <c r="AB797"/>
      <c r="AC797"/>
    </row>
    <row r="798" spans="1:29" x14ac:dyDescent="0.25">
      <c r="A798" s="4" t="str">
        <f t="shared" si="45"/>
        <v>5134.01.11.2</v>
      </c>
      <c r="B798" s="4" t="str">
        <f t="shared" si="46"/>
        <v>5134.01.11</v>
      </c>
      <c r="C798" s="9" t="s">
        <v>629</v>
      </c>
      <c r="D798" s="10" t="s">
        <v>214</v>
      </c>
      <c r="E798" s="10" t="s">
        <v>215</v>
      </c>
      <c r="F798" s="10" t="s">
        <v>7</v>
      </c>
      <c r="G798" s="10" t="s">
        <v>216</v>
      </c>
      <c r="H798" s="10" t="s">
        <v>10</v>
      </c>
      <c r="I798" s="10" t="s">
        <v>3417</v>
      </c>
      <c r="J798" s="10">
        <v>2856</v>
      </c>
      <c r="K798" s="10" t="s">
        <v>3438</v>
      </c>
      <c r="L798" s="6">
        <f t="shared" si="47"/>
        <v>2</v>
      </c>
      <c r="M798" s="11">
        <v>39678213</v>
      </c>
      <c r="N798" s="11">
        <v>1556</v>
      </c>
      <c r="O798" s="12" t="s">
        <v>1676</v>
      </c>
      <c r="P798" s="10" t="s">
        <v>3439</v>
      </c>
      <c r="Q798" s="10"/>
      <c r="R798" s="10"/>
      <c r="S798" s="10"/>
      <c r="T798" s="10" t="s">
        <v>634</v>
      </c>
      <c r="U798" s="10" t="s">
        <v>635</v>
      </c>
      <c r="V798" s="10" t="s">
        <v>3421</v>
      </c>
      <c r="W798" s="11">
        <v>1</v>
      </c>
      <c r="X798" s="10" t="s">
        <v>3440</v>
      </c>
      <c r="Y798" s="13">
        <v>59717559</v>
      </c>
      <c r="Z798" s="13">
        <v>59717559</v>
      </c>
      <c r="AA798"/>
      <c r="AB798"/>
      <c r="AC798"/>
    </row>
    <row r="799" spans="1:29" x14ac:dyDescent="0.25">
      <c r="A799" s="4" t="str">
        <f t="shared" si="45"/>
        <v>5134.01.11.3</v>
      </c>
      <c r="B799" s="4" t="str">
        <f t="shared" si="46"/>
        <v>5134.01.11</v>
      </c>
      <c r="C799" s="5" t="s">
        <v>629</v>
      </c>
      <c r="D799" s="6" t="s">
        <v>214</v>
      </c>
      <c r="E799" s="6" t="s">
        <v>215</v>
      </c>
      <c r="F799" s="6" t="s">
        <v>7</v>
      </c>
      <c r="G799" s="6" t="s">
        <v>216</v>
      </c>
      <c r="H799" s="6" t="s">
        <v>10</v>
      </c>
      <c r="I799" s="6" t="s">
        <v>3417</v>
      </c>
      <c r="J799" s="6">
        <v>2858</v>
      </c>
      <c r="K799" s="6" t="s">
        <v>3434</v>
      </c>
      <c r="L799" s="6">
        <f t="shared" si="47"/>
        <v>3</v>
      </c>
      <c r="M799" s="7">
        <v>1145630</v>
      </c>
      <c r="N799" s="7">
        <v>500</v>
      </c>
      <c r="O799" s="8" t="s">
        <v>3435</v>
      </c>
      <c r="P799" s="6" t="s">
        <v>3436</v>
      </c>
      <c r="Q799" s="6"/>
      <c r="R799" s="6"/>
      <c r="S799" s="6"/>
      <c r="T799" s="6" t="s">
        <v>634</v>
      </c>
      <c r="U799" s="6" t="s">
        <v>635</v>
      </c>
      <c r="V799" s="6" t="s">
        <v>3421</v>
      </c>
      <c r="W799" s="7">
        <v>4</v>
      </c>
      <c r="X799" s="6" t="s">
        <v>3437</v>
      </c>
      <c r="Y799" s="13">
        <v>59717559</v>
      </c>
      <c r="Z799" s="13">
        <v>59717559</v>
      </c>
      <c r="AA799"/>
      <c r="AB799"/>
      <c r="AC799"/>
    </row>
    <row r="800" spans="1:29" x14ac:dyDescent="0.25">
      <c r="A800" s="4" t="str">
        <f t="shared" si="45"/>
        <v>5134.01.11.4</v>
      </c>
      <c r="B800" s="4" t="str">
        <f t="shared" si="46"/>
        <v>5134.01.11</v>
      </c>
      <c r="C800" s="5" t="s">
        <v>629</v>
      </c>
      <c r="D800" s="6" t="s">
        <v>214</v>
      </c>
      <c r="E800" s="6" t="s">
        <v>215</v>
      </c>
      <c r="F800" s="6" t="s">
        <v>7</v>
      </c>
      <c r="G800" s="6" t="s">
        <v>216</v>
      </c>
      <c r="H800" s="6" t="s">
        <v>10</v>
      </c>
      <c r="I800" s="6" t="s">
        <v>3417</v>
      </c>
      <c r="J800" s="6">
        <v>2859</v>
      </c>
      <c r="K800" s="6" t="s">
        <v>3441</v>
      </c>
      <c r="L800" s="6">
        <f t="shared" si="47"/>
        <v>4</v>
      </c>
      <c r="M800" s="7">
        <v>1938040</v>
      </c>
      <c r="N800" s="7">
        <v>29</v>
      </c>
      <c r="O800" s="8" t="s">
        <v>3442</v>
      </c>
      <c r="P800" s="6" t="s">
        <v>3436</v>
      </c>
      <c r="Q800" s="6"/>
      <c r="R800" s="6"/>
      <c r="S800" s="6"/>
      <c r="T800" s="6" t="s">
        <v>634</v>
      </c>
      <c r="U800" s="6" t="s">
        <v>635</v>
      </c>
      <c r="V800" s="6" t="s">
        <v>3421</v>
      </c>
      <c r="W800" s="7">
        <v>4</v>
      </c>
      <c r="X800" s="6" t="s">
        <v>3443</v>
      </c>
      <c r="Y800" s="13">
        <v>59717559</v>
      </c>
      <c r="Z800" s="13">
        <v>59717559</v>
      </c>
      <c r="AA800"/>
      <c r="AB800"/>
      <c r="AC800"/>
    </row>
    <row r="801" spans="1:29" x14ac:dyDescent="0.25">
      <c r="A801" s="4" t="str">
        <f t="shared" si="45"/>
        <v>5134.01.11.5</v>
      </c>
      <c r="B801" s="4" t="str">
        <f t="shared" si="46"/>
        <v>5134.01.11</v>
      </c>
      <c r="C801" s="5" t="s">
        <v>629</v>
      </c>
      <c r="D801" s="6" t="s">
        <v>214</v>
      </c>
      <c r="E801" s="6" t="s">
        <v>215</v>
      </c>
      <c r="F801" s="6" t="s">
        <v>7</v>
      </c>
      <c r="G801" s="6" t="s">
        <v>216</v>
      </c>
      <c r="H801" s="6" t="s">
        <v>10</v>
      </c>
      <c r="I801" s="6" t="s">
        <v>3417</v>
      </c>
      <c r="J801" s="6">
        <v>2861</v>
      </c>
      <c r="K801" s="6" t="s">
        <v>3426</v>
      </c>
      <c r="L801" s="6">
        <f t="shared" si="47"/>
        <v>5</v>
      </c>
      <c r="M801" s="7">
        <v>269850</v>
      </c>
      <c r="N801" s="7">
        <v>15</v>
      </c>
      <c r="O801" s="8" t="s">
        <v>3427</v>
      </c>
      <c r="P801" s="6" t="s">
        <v>3428</v>
      </c>
      <c r="Q801" s="6"/>
      <c r="R801" s="6"/>
      <c r="S801" s="6"/>
      <c r="T801" s="6" t="s">
        <v>634</v>
      </c>
      <c r="U801" s="6" t="s">
        <v>635</v>
      </c>
      <c r="V801" s="6" t="s">
        <v>3421</v>
      </c>
      <c r="W801" s="7">
        <v>4</v>
      </c>
      <c r="X801" s="6" t="s">
        <v>3429</v>
      </c>
      <c r="Y801" s="13">
        <v>59717559</v>
      </c>
      <c r="Z801" s="13">
        <v>59717559</v>
      </c>
      <c r="AA801"/>
      <c r="AB801"/>
      <c r="AC801"/>
    </row>
    <row r="802" spans="1:29" x14ac:dyDescent="0.25">
      <c r="A802" s="4" t="str">
        <f t="shared" si="45"/>
        <v>5134.01.11.6</v>
      </c>
      <c r="B802" s="4" t="str">
        <f t="shared" si="46"/>
        <v>5134.01.11</v>
      </c>
      <c r="C802" s="5" t="s">
        <v>629</v>
      </c>
      <c r="D802" s="6" t="s">
        <v>214</v>
      </c>
      <c r="E802" s="6" t="s">
        <v>215</v>
      </c>
      <c r="F802" s="6" t="s">
        <v>7</v>
      </c>
      <c r="G802" s="6" t="s">
        <v>216</v>
      </c>
      <c r="H802" s="6" t="s">
        <v>10</v>
      </c>
      <c r="I802" s="6" t="s">
        <v>3417</v>
      </c>
      <c r="J802" s="6">
        <v>4655</v>
      </c>
      <c r="K802" s="6" t="s">
        <v>3418</v>
      </c>
      <c r="L802" s="6">
        <f t="shared" si="47"/>
        <v>6</v>
      </c>
      <c r="M802" s="7">
        <v>350000</v>
      </c>
      <c r="N802" s="7">
        <v>42</v>
      </c>
      <c r="O802" s="8" t="s">
        <v>3419</v>
      </c>
      <c r="P802" s="6" t="s">
        <v>3420</v>
      </c>
      <c r="Q802" s="6"/>
      <c r="R802" s="6"/>
      <c r="S802" s="6"/>
      <c r="T802" s="6" t="s">
        <v>2665</v>
      </c>
      <c r="U802" s="6" t="s">
        <v>2666</v>
      </c>
      <c r="V802" s="6" t="s">
        <v>3421</v>
      </c>
      <c r="W802" s="7">
        <v>4</v>
      </c>
      <c r="X802" s="6" t="s">
        <v>3422</v>
      </c>
      <c r="Y802" s="13">
        <v>59717559</v>
      </c>
      <c r="Z802" s="13">
        <v>59717559</v>
      </c>
      <c r="AA802"/>
      <c r="AB802"/>
      <c r="AC802"/>
    </row>
    <row r="803" spans="1:29" x14ac:dyDescent="0.25">
      <c r="A803" s="4" t="str">
        <f t="shared" si="45"/>
        <v>5134.01.11.7</v>
      </c>
      <c r="B803" s="4" t="str">
        <f t="shared" si="46"/>
        <v>5134.01.11</v>
      </c>
      <c r="C803" s="9" t="s">
        <v>629</v>
      </c>
      <c r="D803" s="10" t="s">
        <v>214</v>
      </c>
      <c r="E803" s="10" t="s">
        <v>215</v>
      </c>
      <c r="F803" s="10" t="s">
        <v>7</v>
      </c>
      <c r="G803" s="10" t="s">
        <v>216</v>
      </c>
      <c r="H803" s="10" t="s">
        <v>10</v>
      </c>
      <c r="I803" s="10" t="s">
        <v>3417</v>
      </c>
      <c r="J803" s="10">
        <v>4656</v>
      </c>
      <c r="K803" s="10" t="s">
        <v>3423</v>
      </c>
      <c r="L803" s="6">
        <f t="shared" si="47"/>
        <v>7</v>
      </c>
      <c r="M803" s="11">
        <v>274672</v>
      </c>
      <c r="N803" s="11">
        <v>8</v>
      </c>
      <c r="O803" s="12" t="s">
        <v>3419</v>
      </c>
      <c r="P803" s="10" t="s">
        <v>3424</v>
      </c>
      <c r="Q803" s="10"/>
      <c r="R803" s="10"/>
      <c r="S803" s="10"/>
      <c r="T803" s="10" t="s">
        <v>2665</v>
      </c>
      <c r="U803" s="10" t="s">
        <v>2666</v>
      </c>
      <c r="V803" s="10" t="s">
        <v>3421</v>
      </c>
      <c r="W803" s="11">
        <v>4</v>
      </c>
      <c r="X803" s="10" t="s">
        <v>3425</v>
      </c>
      <c r="Y803" s="13">
        <v>59717559</v>
      </c>
      <c r="Z803" s="13">
        <v>59717559</v>
      </c>
      <c r="AA803"/>
      <c r="AB803"/>
      <c r="AC803"/>
    </row>
    <row r="804" spans="1:29" x14ac:dyDescent="0.25">
      <c r="A804" s="4" t="str">
        <f t="shared" si="45"/>
        <v>5136.01.11.1</v>
      </c>
      <c r="B804" s="4" t="str">
        <f t="shared" si="46"/>
        <v>5136.01.11</v>
      </c>
      <c r="C804" s="9" t="s">
        <v>629</v>
      </c>
      <c r="D804" s="10" t="s">
        <v>541</v>
      </c>
      <c r="E804" s="10" t="s">
        <v>3444</v>
      </c>
      <c r="F804" s="10" t="s">
        <v>7</v>
      </c>
      <c r="G804" s="10" t="s">
        <v>3445</v>
      </c>
      <c r="H804" s="10" t="s">
        <v>10</v>
      </c>
      <c r="I804" s="10" t="s">
        <v>3446</v>
      </c>
      <c r="J804" s="10">
        <v>3158</v>
      </c>
      <c r="K804" s="10" t="s">
        <v>3462</v>
      </c>
      <c r="L804" s="6">
        <f t="shared" si="47"/>
        <v>1</v>
      </c>
      <c r="M804" s="11">
        <v>4344685</v>
      </c>
      <c r="N804" s="11">
        <v>1289</v>
      </c>
      <c r="O804" s="12" t="s">
        <v>3463</v>
      </c>
      <c r="P804" s="10" t="s">
        <v>3464</v>
      </c>
      <c r="Q804" s="10"/>
      <c r="R804" s="10"/>
      <c r="S804" s="10"/>
      <c r="T804" s="10" t="s">
        <v>634</v>
      </c>
      <c r="U804" s="10" t="s">
        <v>635</v>
      </c>
      <c r="V804" s="10" t="s">
        <v>3449</v>
      </c>
      <c r="W804" s="11">
        <v>3</v>
      </c>
      <c r="X804" s="10" t="s">
        <v>3465</v>
      </c>
      <c r="Y804" s="13">
        <v>282075293</v>
      </c>
      <c r="Z804" s="13">
        <v>282975293</v>
      </c>
      <c r="AA804"/>
      <c r="AB804"/>
      <c r="AC804"/>
    </row>
    <row r="805" spans="1:29" x14ac:dyDescent="0.25">
      <c r="A805" s="4" t="str">
        <f t="shared" si="45"/>
        <v>5136.01.11.2</v>
      </c>
      <c r="B805" s="4" t="str">
        <f t="shared" si="46"/>
        <v>5136.01.11</v>
      </c>
      <c r="C805" s="5" t="s">
        <v>629</v>
      </c>
      <c r="D805" s="6" t="s">
        <v>541</v>
      </c>
      <c r="E805" s="6" t="s">
        <v>3444</v>
      </c>
      <c r="F805" s="6" t="s">
        <v>7</v>
      </c>
      <c r="G805" s="6" t="s">
        <v>3445</v>
      </c>
      <c r="H805" s="6" t="s">
        <v>10</v>
      </c>
      <c r="I805" s="6" t="s">
        <v>3446</v>
      </c>
      <c r="J805" s="6">
        <v>3159</v>
      </c>
      <c r="K805" s="6" t="s">
        <v>3466</v>
      </c>
      <c r="L805" s="6">
        <f t="shared" si="47"/>
        <v>2</v>
      </c>
      <c r="M805" s="7">
        <v>84177201</v>
      </c>
      <c r="N805" s="7">
        <v>1018865</v>
      </c>
      <c r="O805" s="8" t="s">
        <v>3467</v>
      </c>
      <c r="P805" s="6" t="s">
        <v>1796</v>
      </c>
      <c r="Q805" s="6"/>
      <c r="R805" s="6"/>
      <c r="S805" s="6"/>
      <c r="T805" s="6" t="s">
        <v>634</v>
      </c>
      <c r="U805" s="6" t="s">
        <v>635</v>
      </c>
      <c r="V805" s="6" t="s">
        <v>3449</v>
      </c>
      <c r="W805" s="7">
        <v>3</v>
      </c>
      <c r="X805" s="6" t="s">
        <v>3468</v>
      </c>
      <c r="Y805" s="13">
        <v>282075293</v>
      </c>
      <c r="Z805" s="13">
        <v>282975293</v>
      </c>
      <c r="AA805"/>
      <c r="AB805"/>
      <c r="AC805"/>
    </row>
    <row r="806" spans="1:29" x14ac:dyDescent="0.25">
      <c r="A806" s="4" t="str">
        <f t="shared" si="45"/>
        <v>5136.01.11.3</v>
      </c>
      <c r="B806" s="4" t="str">
        <f t="shared" si="46"/>
        <v>5136.01.11</v>
      </c>
      <c r="C806" s="5" t="s">
        <v>629</v>
      </c>
      <c r="D806" s="6" t="s">
        <v>541</v>
      </c>
      <c r="E806" s="6" t="s">
        <v>3444</v>
      </c>
      <c r="F806" s="6" t="s">
        <v>7</v>
      </c>
      <c r="G806" s="6" t="s">
        <v>3445</v>
      </c>
      <c r="H806" s="6" t="s">
        <v>10</v>
      </c>
      <c r="I806" s="6" t="s">
        <v>3446</v>
      </c>
      <c r="J806" s="6">
        <v>3160</v>
      </c>
      <c r="K806" s="6" t="s">
        <v>3459</v>
      </c>
      <c r="L806" s="6">
        <f t="shared" si="47"/>
        <v>3</v>
      </c>
      <c r="M806" s="7">
        <v>4842400</v>
      </c>
      <c r="N806" s="7">
        <v>136267</v>
      </c>
      <c r="O806" s="8" t="s">
        <v>3460</v>
      </c>
      <c r="P806" s="6" t="s">
        <v>3453</v>
      </c>
      <c r="Q806" s="6"/>
      <c r="R806" s="6"/>
      <c r="S806" s="6"/>
      <c r="T806" s="6" t="s">
        <v>634</v>
      </c>
      <c r="U806" s="6" t="s">
        <v>635</v>
      </c>
      <c r="V806" s="6" t="s">
        <v>3449</v>
      </c>
      <c r="W806" s="7">
        <v>3</v>
      </c>
      <c r="X806" s="6" t="s">
        <v>3461</v>
      </c>
      <c r="Y806" s="13">
        <v>282075293</v>
      </c>
      <c r="Z806" s="13">
        <v>282975293</v>
      </c>
      <c r="AA806"/>
      <c r="AB806"/>
      <c r="AC806"/>
    </row>
    <row r="807" spans="1:29" x14ac:dyDescent="0.25">
      <c r="A807" s="4" t="str">
        <f t="shared" si="45"/>
        <v>5136.01.11.4</v>
      </c>
      <c r="B807" s="4" t="str">
        <f t="shared" si="46"/>
        <v>5136.01.11</v>
      </c>
      <c r="C807" s="9" t="s">
        <v>629</v>
      </c>
      <c r="D807" s="10" t="s">
        <v>541</v>
      </c>
      <c r="E807" s="10" t="s">
        <v>3444</v>
      </c>
      <c r="F807" s="10" t="s">
        <v>7</v>
      </c>
      <c r="G807" s="10" t="s">
        <v>3445</v>
      </c>
      <c r="H807" s="10" t="s">
        <v>10</v>
      </c>
      <c r="I807" s="10" t="s">
        <v>3446</v>
      </c>
      <c r="J807" s="10">
        <v>3162</v>
      </c>
      <c r="K807" s="10" t="s">
        <v>3455</v>
      </c>
      <c r="L807" s="6">
        <f t="shared" si="47"/>
        <v>4</v>
      </c>
      <c r="M807" s="11">
        <v>9367188</v>
      </c>
      <c r="N807" s="11">
        <v>6</v>
      </c>
      <c r="O807" s="12" t="s">
        <v>3456</v>
      </c>
      <c r="P807" s="10" t="s">
        <v>3457</v>
      </c>
      <c r="Q807" s="10"/>
      <c r="R807" s="10"/>
      <c r="S807" s="10"/>
      <c r="T807" s="10" t="s">
        <v>634</v>
      </c>
      <c r="U807" s="10" t="s">
        <v>635</v>
      </c>
      <c r="V807" s="10" t="s">
        <v>3449</v>
      </c>
      <c r="W807" s="11">
        <v>3</v>
      </c>
      <c r="X807" s="10" t="s">
        <v>3458</v>
      </c>
      <c r="Y807" s="13">
        <v>282075293</v>
      </c>
      <c r="Z807" s="13">
        <v>282975293</v>
      </c>
      <c r="AA807"/>
      <c r="AB807"/>
      <c r="AC807"/>
    </row>
    <row r="808" spans="1:29" x14ac:dyDescent="0.25">
      <c r="A808" s="4" t="str">
        <f t="shared" si="45"/>
        <v>5136.01.11.5</v>
      </c>
      <c r="B808" s="4" t="str">
        <f t="shared" si="46"/>
        <v>5136.01.11</v>
      </c>
      <c r="C808" s="5" t="s">
        <v>629</v>
      </c>
      <c r="D808" s="6" t="s">
        <v>541</v>
      </c>
      <c r="E808" s="6" t="s">
        <v>3444</v>
      </c>
      <c r="F808" s="6" t="s">
        <v>7</v>
      </c>
      <c r="G808" s="6" t="s">
        <v>3445</v>
      </c>
      <c r="H808" s="6" t="s">
        <v>10</v>
      </c>
      <c r="I808" s="6" t="s">
        <v>3446</v>
      </c>
      <c r="J808" s="6">
        <v>3163</v>
      </c>
      <c r="K808" s="6" t="s">
        <v>3451</v>
      </c>
      <c r="L808" s="6">
        <f t="shared" si="47"/>
        <v>5</v>
      </c>
      <c r="M808" s="7">
        <v>6420000</v>
      </c>
      <c r="N808" s="7">
        <v>1850</v>
      </c>
      <c r="O808" s="8" t="s">
        <v>3452</v>
      </c>
      <c r="P808" s="6" t="s">
        <v>3453</v>
      </c>
      <c r="Q808" s="6"/>
      <c r="R808" s="6"/>
      <c r="S808" s="6"/>
      <c r="T808" s="6" t="s">
        <v>634</v>
      </c>
      <c r="U808" s="6" t="s">
        <v>635</v>
      </c>
      <c r="V808" s="6" t="s">
        <v>3449</v>
      </c>
      <c r="W808" s="7">
        <v>3</v>
      </c>
      <c r="X808" s="6" t="s">
        <v>3454</v>
      </c>
      <c r="Y808" s="13">
        <v>282075293</v>
      </c>
      <c r="Z808" s="13">
        <v>282975293</v>
      </c>
      <c r="AA808"/>
      <c r="AB808"/>
      <c r="AC808"/>
    </row>
    <row r="809" spans="1:29" x14ac:dyDescent="0.25">
      <c r="A809" s="4" t="str">
        <f t="shared" si="45"/>
        <v>5136.01.11.6</v>
      </c>
      <c r="B809" s="4" t="str">
        <f t="shared" si="46"/>
        <v>5136.01.11</v>
      </c>
      <c r="C809" s="9" t="s">
        <v>629</v>
      </c>
      <c r="D809" s="10" t="s">
        <v>541</v>
      </c>
      <c r="E809" s="10" t="s">
        <v>3444</v>
      </c>
      <c r="F809" s="10" t="s">
        <v>7</v>
      </c>
      <c r="G809" s="10" t="s">
        <v>3445</v>
      </c>
      <c r="H809" s="10" t="s">
        <v>10</v>
      </c>
      <c r="I809" s="10" t="s">
        <v>3446</v>
      </c>
      <c r="J809" s="10">
        <v>4319</v>
      </c>
      <c r="K809" s="10" t="s">
        <v>3447</v>
      </c>
      <c r="L809" s="6">
        <f t="shared" si="47"/>
        <v>6</v>
      </c>
      <c r="M809" s="11">
        <v>6734262</v>
      </c>
      <c r="N809" s="11">
        <v>6000</v>
      </c>
      <c r="O809" s="12" t="s">
        <v>1826</v>
      </c>
      <c r="P809" s="10" t="s">
        <v>3448</v>
      </c>
      <c r="Q809" s="10"/>
      <c r="R809" s="10"/>
      <c r="S809" s="10"/>
      <c r="T809" s="10" t="s">
        <v>634</v>
      </c>
      <c r="U809" s="10" t="s">
        <v>635</v>
      </c>
      <c r="V809" s="10" t="s">
        <v>3449</v>
      </c>
      <c r="W809" s="11">
        <v>3</v>
      </c>
      <c r="X809" s="10" t="s">
        <v>3450</v>
      </c>
      <c r="Y809" s="13">
        <v>282075293</v>
      </c>
      <c r="Z809" s="13">
        <v>282975293</v>
      </c>
      <c r="AA809"/>
      <c r="AB809"/>
      <c r="AC809"/>
    </row>
    <row r="810" spans="1:29" x14ac:dyDescent="0.25">
      <c r="A810" s="4" t="str">
        <f t="shared" si="45"/>
        <v>5137.01.11.1</v>
      </c>
      <c r="B810" s="4" t="str">
        <f t="shared" si="46"/>
        <v>5137.01.11</v>
      </c>
      <c r="C810" s="9" t="s">
        <v>629</v>
      </c>
      <c r="D810" s="10" t="s">
        <v>218</v>
      </c>
      <c r="E810" s="10" t="s">
        <v>219</v>
      </c>
      <c r="F810" s="10" t="s">
        <v>7</v>
      </c>
      <c r="G810" s="10" t="s">
        <v>220</v>
      </c>
      <c r="H810" s="10" t="s">
        <v>10</v>
      </c>
      <c r="I810" s="10" t="s">
        <v>3469</v>
      </c>
      <c r="J810" s="10">
        <v>4820</v>
      </c>
      <c r="K810" s="10" t="s">
        <v>3470</v>
      </c>
      <c r="L810" s="6">
        <f t="shared" si="47"/>
        <v>1</v>
      </c>
      <c r="M810" s="11">
        <v>2100000</v>
      </c>
      <c r="N810" s="11">
        <v>600</v>
      </c>
      <c r="O810" s="12" t="s">
        <v>3471</v>
      </c>
      <c r="P810" s="10" t="s">
        <v>3176</v>
      </c>
      <c r="Q810" s="10"/>
      <c r="R810" s="10"/>
      <c r="S810" s="10"/>
      <c r="T810" s="10" t="s">
        <v>634</v>
      </c>
      <c r="U810" s="10" t="s">
        <v>635</v>
      </c>
      <c r="V810" s="10" t="s">
        <v>3472</v>
      </c>
      <c r="W810" s="11">
        <v>2</v>
      </c>
      <c r="X810" s="10" t="s">
        <v>3473</v>
      </c>
      <c r="Y810" s="13">
        <v>16769023</v>
      </c>
      <c r="Z810" s="13">
        <v>16769023</v>
      </c>
      <c r="AA810"/>
      <c r="AB810"/>
      <c r="AC810"/>
    </row>
    <row r="811" spans="1:29" x14ac:dyDescent="0.25">
      <c r="A811" s="4" t="str">
        <f t="shared" si="45"/>
        <v>5138.01.11.1</v>
      </c>
      <c r="B811" s="4" t="str">
        <f t="shared" si="46"/>
        <v>5138.01.11</v>
      </c>
      <c r="C811" s="9" t="s">
        <v>629</v>
      </c>
      <c r="D811" s="10" t="s">
        <v>221</v>
      </c>
      <c r="E811" s="10" t="s">
        <v>222</v>
      </c>
      <c r="F811" s="10" t="s">
        <v>7</v>
      </c>
      <c r="G811" s="10" t="s">
        <v>223</v>
      </c>
      <c r="H811" s="10" t="s">
        <v>10</v>
      </c>
      <c r="I811" s="10" t="s">
        <v>3474</v>
      </c>
      <c r="J811" s="10">
        <v>2841</v>
      </c>
      <c r="K811" s="10" t="s">
        <v>3494</v>
      </c>
      <c r="L811" s="6">
        <f t="shared" si="47"/>
        <v>1</v>
      </c>
      <c r="M811" s="11">
        <v>409500</v>
      </c>
      <c r="N811" s="11">
        <v>15</v>
      </c>
      <c r="O811" s="12" t="s">
        <v>3495</v>
      </c>
      <c r="P811" s="10" t="s">
        <v>3496</v>
      </c>
      <c r="Q811" s="10"/>
      <c r="R811" s="10"/>
      <c r="S811" s="10"/>
      <c r="T811" s="10" t="s">
        <v>634</v>
      </c>
      <c r="U811" s="10" t="s">
        <v>635</v>
      </c>
      <c r="V811" s="10" t="s">
        <v>3478</v>
      </c>
      <c r="W811" s="11">
        <v>3</v>
      </c>
      <c r="X811" s="10" t="s">
        <v>3497</v>
      </c>
      <c r="Y811" s="13">
        <v>435710644</v>
      </c>
      <c r="Z811" s="13">
        <v>437710644</v>
      </c>
      <c r="AA811"/>
      <c r="AB811"/>
      <c r="AC811"/>
    </row>
    <row r="812" spans="1:29" x14ac:dyDescent="0.25">
      <c r="A812" s="4" t="str">
        <f t="shared" si="45"/>
        <v>5138.01.11.2</v>
      </c>
      <c r="B812" s="4" t="str">
        <f t="shared" si="46"/>
        <v>5138.01.11</v>
      </c>
      <c r="C812" s="5" t="s">
        <v>629</v>
      </c>
      <c r="D812" s="6" t="s">
        <v>221</v>
      </c>
      <c r="E812" s="6" t="s">
        <v>222</v>
      </c>
      <c r="F812" s="6" t="s">
        <v>7</v>
      </c>
      <c r="G812" s="6" t="s">
        <v>223</v>
      </c>
      <c r="H812" s="6" t="s">
        <v>10</v>
      </c>
      <c r="I812" s="6" t="s">
        <v>3474</v>
      </c>
      <c r="J812" s="6">
        <v>2842</v>
      </c>
      <c r="K812" s="6" t="s">
        <v>3483</v>
      </c>
      <c r="L812" s="6">
        <f t="shared" si="47"/>
        <v>2</v>
      </c>
      <c r="M812" s="7">
        <v>1200000</v>
      </c>
      <c r="N812" s="7">
        <v>6</v>
      </c>
      <c r="O812" s="8" t="s">
        <v>3484</v>
      </c>
      <c r="P812" s="6" t="s">
        <v>3485</v>
      </c>
      <c r="Q812" s="6"/>
      <c r="R812" s="6"/>
      <c r="S812" s="6"/>
      <c r="T812" s="6" t="s">
        <v>634</v>
      </c>
      <c r="U812" s="6" t="s">
        <v>635</v>
      </c>
      <c r="V812" s="6" t="s">
        <v>3478</v>
      </c>
      <c r="W812" s="7">
        <v>3</v>
      </c>
      <c r="X812" s="6" t="s">
        <v>3486</v>
      </c>
      <c r="Y812" s="13">
        <v>435710644</v>
      </c>
      <c r="Z812" s="13">
        <v>437710644</v>
      </c>
      <c r="AA812"/>
      <c r="AB812"/>
      <c r="AC812"/>
    </row>
    <row r="813" spans="1:29" x14ac:dyDescent="0.25">
      <c r="A813" s="4" t="str">
        <f t="shared" si="45"/>
        <v>5138.01.11.3</v>
      </c>
      <c r="B813" s="4" t="str">
        <f t="shared" si="46"/>
        <v>5138.01.11</v>
      </c>
      <c r="C813" s="9" t="s">
        <v>629</v>
      </c>
      <c r="D813" s="10" t="s">
        <v>221</v>
      </c>
      <c r="E813" s="10" t="s">
        <v>222</v>
      </c>
      <c r="F813" s="10" t="s">
        <v>7</v>
      </c>
      <c r="G813" s="10" t="s">
        <v>223</v>
      </c>
      <c r="H813" s="10" t="s">
        <v>10</v>
      </c>
      <c r="I813" s="10" t="s">
        <v>3474</v>
      </c>
      <c r="J813" s="10">
        <v>2843</v>
      </c>
      <c r="K813" s="10" t="s">
        <v>3487</v>
      </c>
      <c r="L813" s="6">
        <f t="shared" si="47"/>
        <v>3</v>
      </c>
      <c r="M813" s="11">
        <v>1200000</v>
      </c>
      <c r="N813" s="11">
        <v>50000</v>
      </c>
      <c r="O813" s="12" t="s">
        <v>35</v>
      </c>
      <c r="P813" s="10" t="s">
        <v>3488</v>
      </c>
      <c r="Q813" s="10"/>
      <c r="R813" s="10"/>
      <c r="S813" s="10"/>
      <c r="T813" s="10" t="s">
        <v>634</v>
      </c>
      <c r="U813" s="10" t="s">
        <v>635</v>
      </c>
      <c r="V813" s="10" t="s">
        <v>3478</v>
      </c>
      <c r="W813" s="11">
        <v>3</v>
      </c>
      <c r="X813" s="10" t="s">
        <v>3489</v>
      </c>
      <c r="Y813" s="13">
        <v>435710644</v>
      </c>
      <c r="Z813" s="13">
        <v>437710644</v>
      </c>
      <c r="AA813"/>
      <c r="AB813"/>
      <c r="AC813"/>
    </row>
    <row r="814" spans="1:29" x14ac:dyDescent="0.25">
      <c r="A814" s="4" t="str">
        <f t="shared" si="45"/>
        <v>5138.01.11.4</v>
      </c>
      <c r="B814" s="4" t="str">
        <f t="shared" si="46"/>
        <v>5138.01.11</v>
      </c>
      <c r="C814" s="5" t="s">
        <v>629</v>
      </c>
      <c r="D814" s="6" t="s">
        <v>221</v>
      </c>
      <c r="E814" s="6" t="s">
        <v>222</v>
      </c>
      <c r="F814" s="6" t="s">
        <v>7</v>
      </c>
      <c r="G814" s="6" t="s">
        <v>223</v>
      </c>
      <c r="H814" s="6" t="s">
        <v>10</v>
      </c>
      <c r="I814" s="6" t="s">
        <v>3474</v>
      </c>
      <c r="J814" s="6">
        <v>2844</v>
      </c>
      <c r="K814" s="6" t="s">
        <v>3490</v>
      </c>
      <c r="L814" s="6">
        <f t="shared" si="47"/>
        <v>4</v>
      </c>
      <c r="M814" s="7">
        <v>0</v>
      </c>
      <c r="N814" s="7">
        <v>750</v>
      </c>
      <c r="O814" s="8" t="s">
        <v>3491</v>
      </c>
      <c r="P814" s="6" t="s">
        <v>3492</v>
      </c>
      <c r="Q814" s="6"/>
      <c r="R814" s="6"/>
      <c r="S814" s="6"/>
      <c r="T814" s="6" t="s">
        <v>634</v>
      </c>
      <c r="U814" s="6" t="s">
        <v>635</v>
      </c>
      <c r="V814" s="6" t="s">
        <v>3478</v>
      </c>
      <c r="W814" s="7">
        <v>3</v>
      </c>
      <c r="X814" s="6" t="s">
        <v>3493</v>
      </c>
      <c r="Y814" s="13">
        <v>435710644</v>
      </c>
      <c r="Z814" s="13">
        <v>437710644</v>
      </c>
      <c r="AA814"/>
      <c r="AB814"/>
      <c r="AC814"/>
    </row>
    <row r="815" spans="1:29" x14ac:dyDescent="0.25">
      <c r="A815" s="4" t="str">
        <f t="shared" si="45"/>
        <v>5138.01.11.5</v>
      </c>
      <c r="B815" s="4" t="str">
        <f t="shared" si="46"/>
        <v>5138.01.11</v>
      </c>
      <c r="C815" s="5" t="s">
        <v>629</v>
      </c>
      <c r="D815" s="6" t="s">
        <v>221</v>
      </c>
      <c r="E815" s="6" t="s">
        <v>222</v>
      </c>
      <c r="F815" s="6" t="s">
        <v>7</v>
      </c>
      <c r="G815" s="6" t="s">
        <v>223</v>
      </c>
      <c r="H815" s="6" t="s">
        <v>10</v>
      </c>
      <c r="I815" s="6" t="s">
        <v>3474</v>
      </c>
      <c r="J815" s="6">
        <v>2934</v>
      </c>
      <c r="K815" s="6" t="s">
        <v>3498</v>
      </c>
      <c r="L815" s="6">
        <f t="shared" si="47"/>
        <v>5</v>
      </c>
      <c r="M815" s="7">
        <v>6000000</v>
      </c>
      <c r="N815" s="7">
        <v>1</v>
      </c>
      <c r="O815" s="8" t="s">
        <v>3499</v>
      </c>
      <c r="P815" s="6" t="s">
        <v>3481</v>
      </c>
      <c r="Q815" s="6"/>
      <c r="R815" s="6"/>
      <c r="S815" s="6"/>
      <c r="T815" s="6" t="s">
        <v>634</v>
      </c>
      <c r="U815" s="6" t="s">
        <v>635</v>
      </c>
      <c r="V815" s="6" t="s">
        <v>3478</v>
      </c>
      <c r="W815" s="7">
        <v>1</v>
      </c>
      <c r="X815" s="6" t="s">
        <v>3500</v>
      </c>
      <c r="Y815" s="13">
        <v>435710644</v>
      </c>
      <c r="Z815" s="13">
        <v>437710644</v>
      </c>
      <c r="AA815"/>
      <c r="AB815"/>
      <c r="AC815"/>
    </row>
    <row r="816" spans="1:29" x14ac:dyDescent="0.25">
      <c r="A816" s="4" t="str">
        <f t="shared" si="45"/>
        <v>5138.01.11.6</v>
      </c>
      <c r="B816" s="4" t="str">
        <f t="shared" si="46"/>
        <v>5138.01.11</v>
      </c>
      <c r="C816" s="9" t="s">
        <v>629</v>
      </c>
      <c r="D816" s="10" t="s">
        <v>221</v>
      </c>
      <c r="E816" s="10" t="s">
        <v>222</v>
      </c>
      <c r="F816" s="10" t="s">
        <v>7</v>
      </c>
      <c r="G816" s="10" t="s">
        <v>223</v>
      </c>
      <c r="H816" s="10" t="s">
        <v>10</v>
      </c>
      <c r="I816" s="10" t="s">
        <v>3474</v>
      </c>
      <c r="J816" s="10">
        <v>2937</v>
      </c>
      <c r="K816" s="10" t="s">
        <v>3480</v>
      </c>
      <c r="L816" s="6">
        <f t="shared" si="47"/>
        <v>6</v>
      </c>
      <c r="M816" s="11">
        <v>0</v>
      </c>
      <c r="N816" s="11">
        <v>1</v>
      </c>
      <c r="O816" s="12" t="s">
        <v>1676</v>
      </c>
      <c r="P816" s="10" t="s">
        <v>3481</v>
      </c>
      <c r="Q816" s="10"/>
      <c r="R816" s="10"/>
      <c r="S816" s="10"/>
      <c r="T816" s="10" t="s">
        <v>634</v>
      </c>
      <c r="U816" s="10" t="s">
        <v>635</v>
      </c>
      <c r="V816" s="10" t="s">
        <v>3478</v>
      </c>
      <c r="W816" s="11">
        <v>1</v>
      </c>
      <c r="X816" s="10" t="s">
        <v>3482</v>
      </c>
      <c r="Y816" s="13">
        <v>435710644</v>
      </c>
      <c r="Z816" s="13">
        <v>437710644</v>
      </c>
      <c r="AA816"/>
      <c r="AB816"/>
      <c r="AC816"/>
    </row>
    <row r="817" spans="1:29" x14ac:dyDescent="0.25">
      <c r="A817" s="4" t="str">
        <f t="shared" si="45"/>
        <v>5138.01.11.7</v>
      </c>
      <c r="B817" s="4" t="str">
        <f t="shared" si="46"/>
        <v>5138.01.11</v>
      </c>
      <c r="C817" s="9" t="s">
        <v>629</v>
      </c>
      <c r="D817" s="10" t="s">
        <v>221</v>
      </c>
      <c r="E817" s="10" t="s">
        <v>222</v>
      </c>
      <c r="F817" s="10" t="s">
        <v>7</v>
      </c>
      <c r="G817" s="10" t="s">
        <v>223</v>
      </c>
      <c r="H817" s="10" t="s">
        <v>10</v>
      </c>
      <c r="I817" s="10" t="s">
        <v>3474</v>
      </c>
      <c r="J817" s="10">
        <v>2940</v>
      </c>
      <c r="K817" s="10" t="s">
        <v>3501</v>
      </c>
      <c r="L817" s="6">
        <f t="shared" si="47"/>
        <v>7</v>
      </c>
      <c r="M817" s="11">
        <v>1170000</v>
      </c>
      <c r="N817" s="11">
        <v>1</v>
      </c>
      <c r="O817" s="12" t="s">
        <v>3502</v>
      </c>
      <c r="P817" s="10" t="s">
        <v>3503</v>
      </c>
      <c r="Q817" s="10"/>
      <c r="R817" s="10"/>
      <c r="S817" s="10"/>
      <c r="T817" s="10" t="s">
        <v>634</v>
      </c>
      <c r="U817" s="10" t="s">
        <v>635</v>
      </c>
      <c r="V817" s="10" t="s">
        <v>3478</v>
      </c>
      <c r="W817" s="11">
        <v>3</v>
      </c>
      <c r="X817" s="10" t="s">
        <v>3504</v>
      </c>
      <c r="Y817" s="13">
        <v>435710644</v>
      </c>
      <c r="Z817" s="13">
        <v>437710644</v>
      </c>
      <c r="AA817"/>
      <c r="AB817"/>
      <c r="AC817"/>
    </row>
    <row r="818" spans="1:29" x14ac:dyDescent="0.25">
      <c r="A818" s="4" t="str">
        <f t="shared" si="45"/>
        <v>5138.01.11.8</v>
      </c>
      <c r="B818" s="4" t="str">
        <f t="shared" si="46"/>
        <v>5138.01.11</v>
      </c>
      <c r="C818" s="5" t="s">
        <v>629</v>
      </c>
      <c r="D818" s="6" t="s">
        <v>221</v>
      </c>
      <c r="E818" s="6" t="s">
        <v>222</v>
      </c>
      <c r="F818" s="6" t="s">
        <v>7</v>
      </c>
      <c r="G818" s="6" t="s">
        <v>223</v>
      </c>
      <c r="H818" s="6" t="s">
        <v>10</v>
      </c>
      <c r="I818" s="6" t="s">
        <v>3474</v>
      </c>
      <c r="J818" s="6">
        <v>2941</v>
      </c>
      <c r="K818" s="6" t="s">
        <v>3505</v>
      </c>
      <c r="L818" s="6">
        <f t="shared" si="47"/>
        <v>8</v>
      </c>
      <c r="M818" s="7">
        <v>1000000</v>
      </c>
      <c r="N818" s="7">
        <v>2</v>
      </c>
      <c r="O818" s="8" t="s">
        <v>3506</v>
      </c>
      <c r="P818" s="6" t="s">
        <v>3507</v>
      </c>
      <c r="Q818" s="6"/>
      <c r="R818" s="6"/>
      <c r="S818" s="6"/>
      <c r="T818" s="6" t="s">
        <v>634</v>
      </c>
      <c r="U818" s="6" t="s">
        <v>635</v>
      </c>
      <c r="V818" s="6" t="s">
        <v>3478</v>
      </c>
      <c r="W818" s="7">
        <v>3</v>
      </c>
      <c r="X818" s="6" t="s">
        <v>3508</v>
      </c>
      <c r="Y818" s="13">
        <v>435710644</v>
      </c>
      <c r="Z818" s="13">
        <v>437710644</v>
      </c>
      <c r="AA818"/>
      <c r="AB818"/>
      <c r="AC818"/>
    </row>
    <row r="819" spans="1:29" x14ac:dyDescent="0.25">
      <c r="A819" s="4" t="str">
        <f t="shared" si="45"/>
        <v>5138.01.11.9</v>
      </c>
      <c r="B819" s="4" t="str">
        <f t="shared" si="46"/>
        <v>5138.01.11</v>
      </c>
      <c r="C819" s="5" t="s">
        <v>629</v>
      </c>
      <c r="D819" s="6" t="s">
        <v>221</v>
      </c>
      <c r="E819" s="6" t="s">
        <v>222</v>
      </c>
      <c r="F819" s="6" t="s">
        <v>7</v>
      </c>
      <c r="G819" s="6" t="s">
        <v>223</v>
      </c>
      <c r="H819" s="6" t="s">
        <v>10</v>
      </c>
      <c r="I819" s="6" t="s">
        <v>3474</v>
      </c>
      <c r="J819" s="6">
        <v>2944</v>
      </c>
      <c r="K819" s="6" t="s">
        <v>3475</v>
      </c>
      <c r="L819" s="6">
        <f t="shared" si="47"/>
        <v>9</v>
      </c>
      <c r="M819" s="7">
        <v>1970000</v>
      </c>
      <c r="N819" s="7">
        <v>3</v>
      </c>
      <c r="O819" s="8" t="s">
        <v>3476</v>
      </c>
      <c r="P819" s="6" t="s">
        <v>3477</v>
      </c>
      <c r="Q819" s="6"/>
      <c r="R819" s="6"/>
      <c r="S819" s="6"/>
      <c r="T819" s="6" t="s">
        <v>634</v>
      </c>
      <c r="U819" s="6" t="s">
        <v>635</v>
      </c>
      <c r="V819" s="6" t="s">
        <v>3478</v>
      </c>
      <c r="W819" s="7">
        <v>4</v>
      </c>
      <c r="X819" s="6" t="s">
        <v>3479</v>
      </c>
      <c r="Y819" s="13">
        <v>435710644</v>
      </c>
      <c r="Z819" s="13">
        <v>437710644</v>
      </c>
      <c r="AA819"/>
      <c r="AB819"/>
      <c r="AC819"/>
    </row>
    <row r="820" spans="1:29" x14ac:dyDescent="0.25">
      <c r="A820" s="4" t="str">
        <f t="shared" si="45"/>
        <v>5139.01.11.1</v>
      </c>
      <c r="B820" s="4" t="str">
        <f t="shared" si="46"/>
        <v>5139.01.11</v>
      </c>
      <c r="C820" s="9" t="s">
        <v>629</v>
      </c>
      <c r="D820" s="10" t="s">
        <v>225</v>
      </c>
      <c r="E820" s="10" t="s">
        <v>226</v>
      </c>
      <c r="F820" s="10" t="s">
        <v>7</v>
      </c>
      <c r="G820" s="10" t="s">
        <v>227</v>
      </c>
      <c r="H820" s="10" t="s">
        <v>10</v>
      </c>
      <c r="I820" s="10" t="s">
        <v>3509</v>
      </c>
      <c r="J820" s="10">
        <v>3285</v>
      </c>
      <c r="K820" s="10" t="s">
        <v>3597</v>
      </c>
      <c r="L820" s="6">
        <f t="shared" si="47"/>
        <v>1</v>
      </c>
      <c r="M820" s="11">
        <v>200000</v>
      </c>
      <c r="N820" s="11">
        <v>100</v>
      </c>
      <c r="O820" s="12" t="s">
        <v>1676</v>
      </c>
      <c r="P820" s="10" t="s">
        <v>3573</v>
      </c>
      <c r="Q820" s="10"/>
      <c r="R820" s="10"/>
      <c r="S820" s="10"/>
      <c r="T820" s="10" t="s">
        <v>634</v>
      </c>
      <c r="U820" s="10" t="s">
        <v>635</v>
      </c>
      <c r="V820" s="10" t="s">
        <v>3511</v>
      </c>
      <c r="W820" s="11">
        <v>3</v>
      </c>
      <c r="X820" s="10" t="s">
        <v>3598</v>
      </c>
      <c r="Y820" s="13">
        <v>859194605</v>
      </c>
      <c r="Z820" s="13">
        <v>876168835</v>
      </c>
      <c r="AA820"/>
      <c r="AB820"/>
      <c r="AC820"/>
    </row>
    <row r="821" spans="1:29" x14ac:dyDescent="0.25">
      <c r="A821" s="4" t="str">
        <f t="shared" si="45"/>
        <v>5139.01.11.2</v>
      </c>
      <c r="B821" s="4" t="str">
        <f t="shared" si="46"/>
        <v>5139.01.11</v>
      </c>
      <c r="C821" s="9" t="s">
        <v>629</v>
      </c>
      <c r="D821" s="10" t="s">
        <v>225</v>
      </c>
      <c r="E821" s="10" t="s">
        <v>226</v>
      </c>
      <c r="F821" s="10" t="s">
        <v>7</v>
      </c>
      <c r="G821" s="10" t="s">
        <v>227</v>
      </c>
      <c r="H821" s="10" t="s">
        <v>10</v>
      </c>
      <c r="I821" s="10" t="s">
        <v>3509</v>
      </c>
      <c r="J821" s="10">
        <v>3288</v>
      </c>
      <c r="K821" s="10" t="s">
        <v>3591</v>
      </c>
      <c r="L821" s="6">
        <f t="shared" si="47"/>
        <v>2</v>
      </c>
      <c r="M821" s="11">
        <v>16450000</v>
      </c>
      <c r="N821" s="11">
        <v>1</v>
      </c>
      <c r="O821" s="12" t="s">
        <v>3592</v>
      </c>
      <c r="P821" s="10" t="s">
        <v>3573</v>
      </c>
      <c r="Q821" s="10"/>
      <c r="R821" s="10"/>
      <c r="S821" s="10"/>
      <c r="T821" s="10" t="s">
        <v>634</v>
      </c>
      <c r="U821" s="10" t="s">
        <v>635</v>
      </c>
      <c r="V821" s="10" t="s">
        <v>3511</v>
      </c>
      <c r="W821" s="11">
        <v>3</v>
      </c>
      <c r="X821" s="10" t="s">
        <v>3593</v>
      </c>
      <c r="Y821" s="13">
        <v>859194605</v>
      </c>
      <c r="Z821" s="13">
        <v>876168835</v>
      </c>
      <c r="AA821"/>
      <c r="AB821"/>
      <c r="AC821"/>
    </row>
    <row r="822" spans="1:29" x14ac:dyDescent="0.25">
      <c r="A822" s="4" t="str">
        <f t="shared" si="45"/>
        <v>5139.01.11.3</v>
      </c>
      <c r="B822" s="4" t="str">
        <f t="shared" si="46"/>
        <v>5139.01.11</v>
      </c>
      <c r="C822" s="5" t="s">
        <v>629</v>
      </c>
      <c r="D822" s="6" t="s">
        <v>225</v>
      </c>
      <c r="E822" s="6" t="s">
        <v>226</v>
      </c>
      <c r="F822" s="6" t="s">
        <v>7</v>
      </c>
      <c r="G822" s="6" t="s">
        <v>227</v>
      </c>
      <c r="H822" s="6" t="s">
        <v>10</v>
      </c>
      <c r="I822" s="6" t="s">
        <v>3509</v>
      </c>
      <c r="J822" s="6">
        <v>3291</v>
      </c>
      <c r="K822" s="6" t="s">
        <v>3594</v>
      </c>
      <c r="L822" s="6">
        <f t="shared" si="47"/>
        <v>3</v>
      </c>
      <c r="M822" s="7">
        <v>1</v>
      </c>
      <c r="N822" s="7">
        <v>70600</v>
      </c>
      <c r="O822" s="8" t="s">
        <v>3595</v>
      </c>
      <c r="P822" s="6" t="s">
        <v>3573</v>
      </c>
      <c r="Q822" s="6"/>
      <c r="R822" s="6"/>
      <c r="S822" s="6"/>
      <c r="T822" s="6" t="s">
        <v>634</v>
      </c>
      <c r="U822" s="6" t="s">
        <v>635</v>
      </c>
      <c r="V822" s="6" t="s">
        <v>3511</v>
      </c>
      <c r="W822" s="7">
        <v>3</v>
      </c>
      <c r="X822" s="6" t="s">
        <v>3596</v>
      </c>
      <c r="Y822" s="13">
        <v>859194605</v>
      </c>
      <c r="Z822" s="13">
        <v>876168835</v>
      </c>
      <c r="AA822"/>
      <c r="AB822"/>
      <c r="AC822"/>
    </row>
    <row r="823" spans="1:29" x14ac:dyDescent="0.25">
      <c r="A823" s="4" t="str">
        <f t="shared" si="45"/>
        <v>5139.01.11.4</v>
      </c>
      <c r="B823" s="4" t="str">
        <f t="shared" si="46"/>
        <v>5139.01.11</v>
      </c>
      <c r="C823" s="5" t="s">
        <v>629</v>
      </c>
      <c r="D823" s="6" t="s">
        <v>225</v>
      </c>
      <c r="E823" s="6" t="s">
        <v>226</v>
      </c>
      <c r="F823" s="6" t="s">
        <v>7</v>
      </c>
      <c r="G823" s="6" t="s">
        <v>227</v>
      </c>
      <c r="H823" s="6" t="s">
        <v>10</v>
      </c>
      <c r="I823" s="6" t="s">
        <v>3509</v>
      </c>
      <c r="J823" s="6">
        <v>3292</v>
      </c>
      <c r="K823" s="6" t="s">
        <v>3599</v>
      </c>
      <c r="L823" s="6">
        <f t="shared" si="47"/>
        <v>4</v>
      </c>
      <c r="M823" s="7">
        <v>1</v>
      </c>
      <c r="N823" s="7">
        <v>52400</v>
      </c>
      <c r="O823" s="8" t="s">
        <v>3600</v>
      </c>
      <c r="P823" s="6" t="s">
        <v>3573</v>
      </c>
      <c r="Q823" s="6"/>
      <c r="R823" s="6"/>
      <c r="S823" s="6"/>
      <c r="T823" s="6" t="s">
        <v>634</v>
      </c>
      <c r="U823" s="6" t="s">
        <v>635</v>
      </c>
      <c r="V823" s="6" t="s">
        <v>3511</v>
      </c>
      <c r="W823" s="7">
        <v>3</v>
      </c>
      <c r="X823" s="6" t="s">
        <v>3601</v>
      </c>
      <c r="Y823" s="13">
        <v>859194605</v>
      </c>
      <c r="Z823" s="13">
        <v>876168835</v>
      </c>
      <c r="AA823"/>
      <c r="AB823"/>
      <c r="AC823"/>
    </row>
    <row r="824" spans="1:29" x14ac:dyDescent="0.25">
      <c r="A824" s="4" t="str">
        <f t="shared" si="45"/>
        <v>5139.01.11.5</v>
      </c>
      <c r="B824" s="4" t="str">
        <f t="shared" si="46"/>
        <v>5139.01.11</v>
      </c>
      <c r="C824" s="9" t="s">
        <v>629</v>
      </c>
      <c r="D824" s="10" t="s">
        <v>225</v>
      </c>
      <c r="E824" s="10" t="s">
        <v>226</v>
      </c>
      <c r="F824" s="10" t="s">
        <v>7</v>
      </c>
      <c r="G824" s="10" t="s">
        <v>227</v>
      </c>
      <c r="H824" s="10" t="s">
        <v>10</v>
      </c>
      <c r="I824" s="10" t="s">
        <v>3509</v>
      </c>
      <c r="J824" s="10">
        <v>3314</v>
      </c>
      <c r="K824" s="10" t="s">
        <v>3602</v>
      </c>
      <c r="L824" s="6">
        <f t="shared" si="47"/>
        <v>5</v>
      </c>
      <c r="M824" s="11">
        <v>1</v>
      </c>
      <c r="N824" s="11">
        <v>213000</v>
      </c>
      <c r="O824" s="12" t="s">
        <v>3603</v>
      </c>
      <c r="P824" s="10" t="s">
        <v>3573</v>
      </c>
      <c r="Q824" s="10"/>
      <c r="R824" s="10"/>
      <c r="S824" s="10"/>
      <c r="T824" s="10" t="s">
        <v>634</v>
      </c>
      <c r="U824" s="10" t="s">
        <v>635</v>
      </c>
      <c r="V824" s="10" t="s">
        <v>3511</v>
      </c>
      <c r="W824" s="11">
        <v>3</v>
      </c>
      <c r="X824" s="10" t="s">
        <v>3604</v>
      </c>
      <c r="Y824" s="13">
        <v>859194605</v>
      </c>
      <c r="Z824" s="13">
        <v>876168835</v>
      </c>
      <c r="AA824"/>
      <c r="AB824"/>
      <c r="AC824"/>
    </row>
    <row r="825" spans="1:29" x14ac:dyDescent="0.25">
      <c r="A825" s="4" t="str">
        <f t="shared" si="45"/>
        <v>5139.01.11.6</v>
      </c>
      <c r="B825" s="4" t="str">
        <f t="shared" si="46"/>
        <v>5139.01.11</v>
      </c>
      <c r="C825" s="5" t="s">
        <v>629</v>
      </c>
      <c r="D825" s="6" t="s">
        <v>225</v>
      </c>
      <c r="E825" s="6" t="s">
        <v>226</v>
      </c>
      <c r="F825" s="6" t="s">
        <v>7</v>
      </c>
      <c r="G825" s="6" t="s">
        <v>227</v>
      </c>
      <c r="H825" s="6" t="s">
        <v>10</v>
      </c>
      <c r="I825" s="6" t="s">
        <v>3509</v>
      </c>
      <c r="J825" s="6">
        <v>3317</v>
      </c>
      <c r="K825" s="6" t="s">
        <v>3605</v>
      </c>
      <c r="L825" s="6">
        <f t="shared" si="47"/>
        <v>6</v>
      </c>
      <c r="M825" s="7">
        <v>90</v>
      </c>
      <c r="N825" s="7">
        <v>823620</v>
      </c>
      <c r="O825" s="8" t="s">
        <v>3606</v>
      </c>
      <c r="P825" s="6" t="s">
        <v>3573</v>
      </c>
      <c r="Q825" s="6"/>
      <c r="R825" s="6"/>
      <c r="S825" s="6"/>
      <c r="T825" s="6" t="s">
        <v>634</v>
      </c>
      <c r="U825" s="6" t="s">
        <v>635</v>
      </c>
      <c r="V825" s="6" t="s">
        <v>3511</v>
      </c>
      <c r="W825" s="7">
        <v>3</v>
      </c>
      <c r="X825" s="6" t="s">
        <v>3607</v>
      </c>
      <c r="Y825" s="13">
        <v>859194605</v>
      </c>
      <c r="Z825" s="13">
        <v>876168835</v>
      </c>
      <c r="AA825"/>
      <c r="AB825"/>
      <c r="AC825"/>
    </row>
    <row r="826" spans="1:29" x14ac:dyDescent="0.25">
      <c r="A826" s="4" t="str">
        <f t="shared" si="45"/>
        <v>5139.01.11.7</v>
      </c>
      <c r="B826" s="4" t="str">
        <f t="shared" si="46"/>
        <v>5139.01.11</v>
      </c>
      <c r="C826" s="5" t="s">
        <v>629</v>
      </c>
      <c r="D826" s="6" t="s">
        <v>225</v>
      </c>
      <c r="E826" s="6" t="s">
        <v>226</v>
      </c>
      <c r="F826" s="6" t="s">
        <v>7</v>
      </c>
      <c r="G826" s="6" t="s">
        <v>227</v>
      </c>
      <c r="H826" s="6" t="s">
        <v>10</v>
      </c>
      <c r="I826" s="6" t="s">
        <v>3509</v>
      </c>
      <c r="J826" s="6">
        <v>3318</v>
      </c>
      <c r="K826" s="6" t="s">
        <v>3571</v>
      </c>
      <c r="L826" s="6">
        <f t="shared" si="47"/>
        <v>7</v>
      </c>
      <c r="M826" s="7">
        <v>90</v>
      </c>
      <c r="N826" s="7">
        <v>158348</v>
      </c>
      <c r="O826" s="8" t="s">
        <v>3572</v>
      </c>
      <c r="P826" s="6" t="s">
        <v>3573</v>
      </c>
      <c r="Q826" s="6"/>
      <c r="R826" s="6"/>
      <c r="S826" s="6"/>
      <c r="T826" s="6" t="s">
        <v>634</v>
      </c>
      <c r="U826" s="6" t="s">
        <v>635</v>
      </c>
      <c r="V826" s="6" t="s">
        <v>3511</v>
      </c>
      <c r="W826" s="7">
        <v>3</v>
      </c>
      <c r="X826" s="6" t="s">
        <v>3574</v>
      </c>
      <c r="Y826" s="13">
        <v>859194605</v>
      </c>
      <c r="Z826" s="13">
        <v>876168835</v>
      </c>
      <c r="AA826"/>
      <c r="AB826"/>
      <c r="AC826"/>
    </row>
    <row r="827" spans="1:29" x14ac:dyDescent="0.25">
      <c r="A827" s="4" t="str">
        <f t="shared" si="45"/>
        <v>5139.01.11.8</v>
      </c>
      <c r="B827" s="4" t="str">
        <f t="shared" si="46"/>
        <v>5139.01.11</v>
      </c>
      <c r="C827" s="9" t="s">
        <v>629</v>
      </c>
      <c r="D827" s="10" t="s">
        <v>225</v>
      </c>
      <c r="E827" s="10" t="s">
        <v>226</v>
      </c>
      <c r="F827" s="10" t="s">
        <v>7</v>
      </c>
      <c r="G827" s="10" t="s">
        <v>227</v>
      </c>
      <c r="H827" s="10" t="s">
        <v>10</v>
      </c>
      <c r="I827" s="10" t="s">
        <v>3509</v>
      </c>
      <c r="J827" s="10">
        <v>3319</v>
      </c>
      <c r="K827" s="10" t="s">
        <v>3608</v>
      </c>
      <c r="L827" s="6">
        <f t="shared" si="47"/>
        <v>8</v>
      </c>
      <c r="M827" s="11">
        <v>85</v>
      </c>
      <c r="N827" s="11">
        <v>161900</v>
      </c>
      <c r="O827" s="12" t="s">
        <v>3609</v>
      </c>
      <c r="P827" s="10" t="s">
        <v>3573</v>
      </c>
      <c r="Q827" s="10"/>
      <c r="R827" s="10"/>
      <c r="S827" s="10"/>
      <c r="T827" s="10" t="s">
        <v>634</v>
      </c>
      <c r="U827" s="10" t="s">
        <v>635</v>
      </c>
      <c r="V827" s="10" t="s">
        <v>3511</v>
      </c>
      <c r="W827" s="11">
        <v>3</v>
      </c>
      <c r="X827" s="10" t="s">
        <v>3610</v>
      </c>
      <c r="Y827" s="13">
        <v>859194605</v>
      </c>
      <c r="Z827" s="13">
        <v>876168835</v>
      </c>
      <c r="AA827"/>
      <c r="AB827"/>
      <c r="AC827"/>
    </row>
    <row r="828" spans="1:29" x14ac:dyDescent="0.25">
      <c r="A828" s="4" t="str">
        <f t="shared" si="45"/>
        <v>5139.01.11.9</v>
      </c>
      <c r="B828" s="4" t="str">
        <f t="shared" si="46"/>
        <v>5139.01.11</v>
      </c>
      <c r="C828" s="9" t="s">
        <v>629</v>
      </c>
      <c r="D828" s="10" t="s">
        <v>225</v>
      </c>
      <c r="E828" s="10" t="s">
        <v>226</v>
      </c>
      <c r="F828" s="10" t="s">
        <v>7</v>
      </c>
      <c r="G828" s="10" t="s">
        <v>227</v>
      </c>
      <c r="H828" s="10" t="s">
        <v>10</v>
      </c>
      <c r="I828" s="10" t="s">
        <v>3509</v>
      </c>
      <c r="J828" s="10">
        <v>4711</v>
      </c>
      <c r="K828" s="10" t="s">
        <v>3575</v>
      </c>
      <c r="L828" s="6">
        <f t="shared" si="47"/>
        <v>9</v>
      </c>
      <c r="M828" s="11">
        <v>348013</v>
      </c>
      <c r="N828" s="11">
        <v>1</v>
      </c>
      <c r="O828" s="12" t="s">
        <v>55</v>
      </c>
      <c r="P828" s="10" t="s">
        <v>3520</v>
      </c>
      <c r="Q828" s="10"/>
      <c r="R828" s="10"/>
      <c r="S828" s="10"/>
      <c r="T828" s="10" t="s">
        <v>634</v>
      </c>
      <c r="U828" s="10" t="s">
        <v>635</v>
      </c>
      <c r="V828" s="10" t="s">
        <v>3511</v>
      </c>
      <c r="W828" s="11">
        <v>3</v>
      </c>
      <c r="X828" s="10" t="s">
        <v>3576</v>
      </c>
      <c r="Y828" s="13">
        <v>859194605</v>
      </c>
      <c r="Z828" s="13">
        <v>876168835</v>
      </c>
      <c r="AA828"/>
      <c r="AB828"/>
      <c r="AC828"/>
    </row>
    <row r="829" spans="1:29" x14ac:dyDescent="0.25">
      <c r="A829" s="4" t="str">
        <f t="shared" si="45"/>
        <v>5139.01.11.10</v>
      </c>
      <c r="B829" s="4" t="str">
        <f t="shared" si="46"/>
        <v>5139.01.11</v>
      </c>
      <c r="C829" s="9" t="s">
        <v>629</v>
      </c>
      <c r="D829" s="10" t="s">
        <v>225</v>
      </c>
      <c r="E829" s="10" t="s">
        <v>226</v>
      </c>
      <c r="F829" s="10" t="s">
        <v>7</v>
      </c>
      <c r="G829" s="10" t="s">
        <v>227</v>
      </c>
      <c r="H829" s="10" t="s">
        <v>10</v>
      </c>
      <c r="I829" s="10" t="s">
        <v>3509</v>
      </c>
      <c r="J829" s="10">
        <v>4712</v>
      </c>
      <c r="K829" s="10" t="s">
        <v>3617</v>
      </c>
      <c r="L829" s="6">
        <f t="shared" si="47"/>
        <v>10</v>
      </c>
      <c r="M829" s="11">
        <v>1239788</v>
      </c>
      <c r="N829" s="11">
        <v>900</v>
      </c>
      <c r="O829" s="12" t="s">
        <v>55</v>
      </c>
      <c r="P829" s="10" t="s">
        <v>3520</v>
      </c>
      <c r="Q829" s="10"/>
      <c r="R829" s="10"/>
      <c r="S829" s="10"/>
      <c r="T829" s="10" t="s">
        <v>634</v>
      </c>
      <c r="U829" s="10" t="s">
        <v>635</v>
      </c>
      <c r="V829" s="10" t="s">
        <v>3511</v>
      </c>
      <c r="W829" s="11">
        <v>3</v>
      </c>
      <c r="X829" s="10" t="s">
        <v>3618</v>
      </c>
      <c r="Y829" s="13">
        <v>859194605</v>
      </c>
      <c r="Z829" s="13">
        <v>876168835</v>
      </c>
      <c r="AA829"/>
      <c r="AB829"/>
      <c r="AC829"/>
    </row>
    <row r="830" spans="1:29" x14ac:dyDescent="0.25">
      <c r="A830" s="4" t="str">
        <f t="shared" si="45"/>
        <v>5139.01.11.11</v>
      </c>
      <c r="B830" s="4" t="str">
        <f t="shared" si="46"/>
        <v>5139.01.11</v>
      </c>
      <c r="C830" s="5" t="s">
        <v>629</v>
      </c>
      <c r="D830" s="6" t="s">
        <v>225</v>
      </c>
      <c r="E830" s="6" t="s">
        <v>226</v>
      </c>
      <c r="F830" s="6" t="s">
        <v>7</v>
      </c>
      <c r="G830" s="6" t="s">
        <v>227</v>
      </c>
      <c r="H830" s="6" t="s">
        <v>10</v>
      </c>
      <c r="I830" s="6" t="s">
        <v>3509</v>
      </c>
      <c r="J830" s="6">
        <v>4713</v>
      </c>
      <c r="K830" s="6" t="s">
        <v>3619</v>
      </c>
      <c r="L830" s="6">
        <f t="shared" si="47"/>
        <v>11</v>
      </c>
      <c r="M830" s="7">
        <v>16000</v>
      </c>
      <c r="N830" s="7">
        <v>1</v>
      </c>
      <c r="O830" s="8" t="s">
        <v>55</v>
      </c>
      <c r="P830" s="6" t="s">
        <v>3520</v>
      </c>
      <c r="Q830" s="6"/>
      <c r="R830" s="6"/>
      <c r="S830" s="6"/>
      <c r="T830" s="6" t="s">
        <v>634</v>
      </c>
      <c r="U830" s="6" t="s">
        <v>635</v>
      </c>
      <c r="V830" s="6" t="s">
        <v>3511</v>
      </c>
      <c r="W830" s="7">
        <v>3</v>
      </c>
      <c r="X830" s="6" t="s">
        <v>3620</v>
      </c>
      <c r="Y830" s="13">
        <v>859194605</v>
      </c>
      <c r="Z830" s="13">
        <v>876168835</v>
      </c>
      <c r="AA830"/>
      <c r="AB830"/>
      <c r="AC830"/>
    </row>
    <row r="831" spans="1:29" x14ac:dyDescent="0.25">
      <c r="A831" s="4" t="str">
        <f t="shared" si="45"/>
        <v>5139.01.11.12</v>
      </c>
      <c r="B831" s="4" t="str">
        <f t="shared" si="46"/>
        <v>5139.01.11</v>
      </c>
      <c r="C831" s="9" t="s">
        <v>629</v>
      </c>
      <c r="D831" s="10" t="s">
        <v>225</v>
      </c>
      <c r="E831" s="10" t="s">
        <v>226</v>
      </c>
      <c r="F831" s="10" t="s">
        <v>7</v>
      </c>
      <c r="G831" s="10" t="s">
        <v>227</v>
      </c>
      <c r="H831" s="10" t="s">
        <v>10</v>
      </c>
      <c r="I831" s="10" t="s">
        <v>3509</v>
      </c>
      <c r="J831" s="10">
        <v>4714</v>
      </c>
      <c r="K831" s="10" t="s">
        <v>3519</v>
      </c>
      <c r="L831" s="6">
        <f t="shared" si="47"/>
        <v>12</v>
      </c>
      <c r="M831" s="11">
        <v>24000</v>
      </c>
      <c r="N831" s="11">
        <v>1</v>
      </c>
      <c r="O831" s="12" t="s">
        <v>55</v>
      </c>
      <c r="P831" s="10" t="s">
        <v>3520</v>
      </c>
      <c r="Q831" s="10"/>
      <c r="R831" s="10"/>
      <c r="S831" s="10"/>
      <c r="T831" s="10" t="s">
        <v>634</v>
      </c>
      <c r="U831" s="10" t="s">
        <v>635</v>
      </c>
      <c r="V831" s="10" t="s">
        <v>3511</v>
      </c>
      <c r="W831" s="11">
        <v>3</v>
      </c>
      <c r="X831" s="10" t="s">
        <v>3521</v>
      </c>
      <c r="Y831" s="13">
        <v>859194605</v>
      </c>
      <c r="Z831" s="13">
        <v>876168835</v>
      </c>
      <c r="AA831"/>
      <c r="AB831"/>
      <c r="AC831"/>
    </row>
    <row r="832" spans="1:29" x14ac:dyDescent="0.25">
      <c r="A832" s="4" t="str">
        <f t="shared" si="45"/>
        <v>5139.01.11.13</v>
      </c>
      <c r="B832" s="4" t="str">
        <f t="shared" si="46"/>
        <v>5139.01.11</v>
      </c>
      <c r="C832" s="5" t="s">
        <v>629</v>
      </c>
      <c r="D832" s="6" t="s">
        <v>225</v>
      </c>
      <c r="E832" s="6" t="s">
        <v>226</v>
      </c>
      <c r="F832" s="6" t="s">
        <v>7</v>
      </c>
      <c r="G832" s="6" t="s">
        <v>227</v>
      </c>
      <c r="H832" s="6" t="s">
        <v>10</v>
      </c>
      <c r="I832" s="6" t="s">
        <v>3509</v>
      </c>
      <c r="J832" s="6">
        <v>4715</v>
      </c>
      <c r="K832" s="6" t="s">
        <v>3522</v>
      </c>
      <c r="L832" s="6">
        <f t="shared" si="47"/>
        <v>13</v>
      </c>
      <c r="M832" s="7">
        <v>1925000</v>
      </c>
      <c r="N832" s="7">
        <v>1</v>
      </c>
      <c r="O832" s="8" t="s">
        <v>55</v>
      </c>
      <c r="P832" s="6" t="s">
        <v>3520</v>
      </c>
      <c r="Q832" s="6"/>
      <c r="R832" s="6"/>
      <c r="S832" s="6"/>
      <c r="T832" s="6" t="s">
        <v>634</v>
      </c>
      <c r="U832" s="6" t="s">
        <v>635</v>
      </c>
      <c r="V832" s="6" t="s">
        <v>3511</v>
      </c>
      <c r="W832" s="7">
        <v>3</v>
      </c>
      <c r="X832" s="6" t="s">
        <v>3523</v>
      </c>
      <c r="Y832" s="13">
        <v>859194605</v>
      </c>
      <c r="Z832" s="13">
        <v>876168835</v>
      </c>
      <c r="AA832"/>
      <c r="AB832"/>
      <c r="AC832"/>
    </row>
    <row r="833" spans="1:29" x14ac:dyDescent="0.25">
      <c r="A833" s="4" t="str">
        <f t="shared" si="45"/>
        <v>5139.01.11.14</v>
      </c>
      <c r="B833" s="4" t="str">
        <f t="shared" si="46"/>
        <v>5139.01.11</v>
      </c>
      <c r="C833" s="5" t="s">
        <v>629</v>
      </c>
      <c r="D833" s="6" t="s">
        <v>225</v>
      </c>
      <c r="E833" s="6" t="s">
        <v>226</v>
      </c>
      <c r="F833" s="6" t="s">
        <v>7</v>
      </c>
      <c r="G833" s="6" t="s">
        <v>227</v>
      </c>
      <c r="H833" s="6" t="s">
        <v>10</v>
      </c>
      <c r="I833" s="6" t="s">
        <v>3509</v>
      </c>
      <c r="J833" s="6">
        <v>4716</v>
      </c>
      <c r="K833" s="6" t="s">
        <v>3526</v>
      </c>
      <c r="L833" s="6">
        <f t="shared" si="47"/>
        <v>14</v>
      </c>
      <c r="M833" s="7">
        <v>4700000</v>
      </c>
      <c r="N833" s="7">
        <v>1</v>
      </c>
      <c r="O833" s="8" t="s">
        <v>55</v>
      </c>
      <c r="P833" s="6" t="s">
        <v>3520</v>
      </c>
      <c r="Q833" s="6"/>
      <c r="R833" s="6"/>
      <c r="S833" s="6"/>
      <c r="T833" s="6" t="s">
        <v>634</v>
      </c>
      <c r="U833" s="6" t="s">
        <v>635</v>
      </c>
      <c r="V833" s="6" t="s">
        <v>3511</v>
      </c>
      <c r="W833" s="7">
        <v>3</v>
      </c>
      <c r="X833" s="6" t="s">
        <v>3527</v>
      </c>
      <c r="Y833" s="13">
        <v>859194605</v>
      </c>
      <c r="Z833" s="13">
        <v>876168835</v>
      </c>
      <c r="AA833"/>
      <c r="AB833"/>
      <c r="AC833"/>
    </row>
    <row r="834" spans="1:29" x14ac:dyDescent="0.25">
      <c r="A834" s="4" t="str">
        <f t="shared" si="45"/>
        <v>5139.01.11.15</v>
      </c>
      <c r="B834" s="4" t="str">
        <f t="shared" si="46"/>
        <v>5139.01.11</v>
      </c>
      <c r="C834" s="5" t="s">
        <v>629</v>
      </c>
      <c r="D834" s="6" t="s">
        <v>225</v>
      </c>
      <c r="E834" s="6" t="s">
        <v>226</v>
      </c>
      <c r="F834" s="6" t="s">
        <v>7</v>
      </c>
      <c r="G834" s="6" t="s">
        <v>227</v>
      </c>
      <c r="H834" s="6" t="s">
        <v>10</v>
      </c>
      <c r="I834" s="6" t="s">
        <v>3509</v>
      </c>
      <c r="J834" s="6">
        <v>4717</v>
      </c>
      <c r="K834" s="6" t="s">
        <v>3577</v>
      </c>
      <c r="L834" s="6">
        <f t="shared" si="47"/>
        <v>15</v>
      </c>
      <c r="M834" s="7">
        <v>2350000</v>
      </c>
      <c r="N834" s="7">
        <v>1</v>
      </c>
      <c r="O834" s="8" t="s">
        <v>55</v>
      </c>
      <c r="P834" s="6" t="s">
        <v>3520</v>
      </c>
      <c r="Q834" s="6"/>
      <c r="R834" s="6"/>
      <c r="S834" s="6"/>
      <c r="T834" s="6" t="s">
        <v>634</v>
      </c>
      <c r="U834" s="6" t="s">
        <v>635</v>
      </c>
      <c r="V834" s="6" t="s">
        <v>3511</v>
      </c>
      <c r="W834" s="7">
        <v>3</v>
      </c>
      <c r="X834" s="6" t="s">
        <v>3578</v>
      </c>
      <c r="Y834" s="13">
        <v>859194605</v>
      </c>
      <c r="Z834" s="13">
        <v>876168835</v>
      </c>
      <c r="AA834"/>
      <c r="AB834"/>
      <c r="AC834"/>
    </row>
    <row r="835" spans="1:29" x14ac:dyDescent="0.25">
      <c r="A835" s="4" t="str">
        <f t="shared" si="45"/>
        <v>5139.01.11.16</v>
      </c>
      <c r="B835" s="4" t="str">
        <f t="shared" si="46"/>
        <v>5139.01.11</v>
      </c>
      <c r="C835" s="9" t="s">
        <v>629</v>
      </c>
      <c r="D835" s="10" t="s">
        <v>225</v>
      </c>
      <c r="E835" s="10" t="s">
        <v>226</v>
      </c>
      <c r="F835" s="10" t="s">
        <v>7</v>
      </c>
      <c r="G835" s="10" t="s">
        <v>227</v>
      </c>
      <c r="H835" s="10" t="s">
        <v>10</v>
      </c>
      <c r="I835" s="10" t="s">
        <v>3509</v>
      </c>
      <c r="J835" s="10">
        <v>4718</v>
      </c>
      <c r="K835" s="10" t="s">
        <v>3533</v>
      </c>
      <c r="L835" s="6">
        <f t="shared" si="47"/>
        <v>16</v>
      </c>
      <c r="M835" s="11">
        <v>2350000</v>
      </c>
      <c r="N835" s="11">
        <v>1</v>
      </c>
      <c r="O835" s="12" t="s">
        <v>55</v>
      </c>
      <c r="P835" s="10" t="s">
        <v>3520</v>
      </c>
      <c r="Q835" s="10"/>
      <c r="R835" s="10"/>
      <c r="S835" s="10"/>
      <c r="T835" s="10" t="s">
        <v>634</v>
      </c>
      <c r="U835" s="10" t="s">
        <v>635</v>
      </c>
      <c r="V835" s="10" t="s">
        <v>3511</v>
      </c>
      <c r="W835" s="11">
        <v>3</v>
      </c>
      <c r="X835" s="10" t="s">
        <v>3534</v>
      </c>
      <c r="Y835" s="13">
        <v>859194605</v>
      </c>
      <c r="Z835" s="13">
        <v>876168835</v>
      </c>
      <c r="AA835"/>
      <c r="AB835"/>
      <c r="AC835"/>
    </row>
    <row r="836" spans="1:29" x14ac:dyDescent="0.25">
      <c r="A836" s="4" t="str">
        <f t="shared" ref="A836:A899" si="48">D836&amp;"."&amp;F836&amp;"."&amp;H836&amp;"."&amp;L836</f>
        <v>5139.01.11.17</v>
      </c>
      <c r="B836" s="4" t="str">
        <f t="shared" ref="B836:B899" si="49">D836&amp;"."&amp;F836&amp;"."&amp;H836</f>
        <v>5139.01.11</v>
      </c>
      <c r="C836" s="9" t="s">
        <v>629</v>
      </c>
      <c r="D836" s="10" t="s">
        <v>225</v>
      </c>
      <c r="E836" s="10" t="s">
        <v>226</v>
      </c>
      <c r="F836" s="10" t="s">
        <v>7</v>
      </c>
      <c r="G836" s="10" t="s">
        <v>227</v>
      </c>
      <c r="H836" s="10" t="s">
        <v>10</v>
      </c>
      <c r="I836" s="10" t="s">
        <v>3509</v>
      </c>
      <c r="J836" s="10">
        <v>4719</v>
      </c>
      <c r="K836" s="10" t="s">
        <v>3528</v>
      </c>
      <c r="L836" s="6">
        <f t="shared" si="47"/>
        <v>17</v>
      </c>
      <c r="M836" s="11">
        <v>4700000</v>
      </c>
      <c r="N836" s="11">
        <v>100</v>
      </c>
      <c r="O836" s="12" t="s">
        <v>39</v>
      </c>
      <c r="P836" s="10" t="s">
        <v>3529</v>
      </c>
      <c r="Q836" s="10"/>
      <c r="R836" s="10"/>
      <c r="S836" s="10"/>
      <c r="T836" s="10" t="s">
        <v>634</v>
      </c>
      <c r="U836" s="10" t="s">
        <v>635</v>
      </c>
      <c r="V836" s="10" t="s">
        <v>3511</v>
      </c>
      <c r="W836" s="11">
        <v>3</v>
      </c>
      <c r="X836" s="10" t="s">
        <v>3530</v>
      </c>
      <c r="Y836" s="13">
        <v>859194605</v>
      </c>
      <c r="Z836" s="13">
        <v>876168835</v>
      </c>
      <c r="AA836"/>
      <c r="AB836"/>
      <c r="AC836"/>
    </row>
    <row r="837" spans="1:29" x14ac:dyDescent="0.25">
      <c r="A837" s="4" t="str">
        <f t="shared" si="48"/>
        <v>5139.01.11.18</v>
      </c>
      <c r="B837" s="4" t="str">
        <f t="shared" si="49"/>
        <v>5139.01.11</v>
      </c>
      <c r="C837" s="5" t="s">
        <v>629</v>
      </c>
      <c r="D837" s="6" t="s">
        <v>225</v>
      </c>
      <c r="E837" s="6" t="s">
        <v>226</v>
      </c>
      <c r="F837" s="6" t="s">
        <v>7</v>
      </c>
      <c r="G837" s="6" t="s">
        <v>227</v>
      </c>
      <c r="H837" s="6" t="s">
        <v>10</v>
      </c>
      <c r="I837" s="6" t="s">
        <v>3509</v>
      </c>
      <c r="J837" s="6">
        <v>4721</v>
      </c>
      <c r="K837" s="6" t="s">
        <v>3611</v>
      </c>
      <c r="L837" s="6">
        <f t="shared" ref="L837:L900" si="50">IF(I837=I836,L836+1,1)</f>
        <v>18</v>
      </c>
      <c r="M837" s="7">
        <v>4384250</v>
      </c>
      <c r="N837" s="7">
        <v>100</v>
      </c>
      <c r="O837" s="8" t="s">
        <v>1676</v>
      </c>
      <c r="P837" s="6" t="s">
        <v>3520</v>
      </c>
      <c r="Q837" s="6"/>
      <c r="R837" s="6"/>
      <c r="S837" s="6"/>
      <c r="T837" s="6" t="s">
        <v>2789</v>
      </c>
      <c r="U837" s="6" t="s">
        <v>2790</v>
      </c>
      <c r="V837" s="6" t="s">
        <v>3511</v>
      </c>
      <c r="W837" s="7">
        <v>1</v>
      </c>
      <c r="X837" s="6" t="s">
        <v>3612</v>
      </c>
      <c r="Y837" s="13">
        <v>859194605</v>
      </c>
      <c r="Z837" s="13">
        <v>876168835</v>
      </c>
      <c r="AA837"/>
      <c r="AB837"/>
      <c r="AC837"/>
    </row>
    <row r="838" spans="1:29" x14ac:dyDescent="0.25">
      <c r="A838" s="4" t="str">
        <f t="shared" si="48"/>
        <v>5139.01.11.19</v>
      </c>
      <c r="B838" s="4" t="str">
        <f t="shared" si="49"/>
        <v>5139.01.11</v>
      </c>
      <c r="C838" s="5" t="s">
        <v>629</v>
      </c>
      <c r="D838" s="6" t="s">
        <v>225</v>
      </c>
      <c r="E838" s="6" t="s">
        <v>226</v>
      </c>
      <c r="F838" s="6" t="s">
        <v>7</v>
      </c>
      <c r="G838" s="6" t="s">
        <v>227</v>
      </c>
      <c r="H838" s="6" t="s">
        <v>10</v>
      </c>
      <c r="I838" s="6" t="s">
        <v>3509</v>
      </c>
      <c r="J838" s="6">
        <v>4722</v>
      </c>
      <c r="K838" s="6" t="s">
        <v>3531</v>
      </c>
      <c r="L838" s="6">
        <f t="shared" si="50"/>
        <v>19</v>
      </c>
      <c r="M838" s="7">
        <v>195000</v>
      </c>
      <c r="N838" s="7">
        <v>13</v>
      </c>
      <c r="O838" s="8" t="s">
        <v>1676</v>
      </c>
      <c r="P838" s="6" t="s">
        <v>1676</v>
      </c>
      <c r="Q838" s="6"/>
      <c r="R838" s="6"/>
      <c r="S838" s="6"/>
      <c r="T838" s="6" t="s">
        <v>2789</v>
      </c>
      <c r="U838" s="6" t="s">
        <v>2790</v>
      </c>
      <c r="V838" s="6" t="s">
        <v>3511</v>
      </c>
      <c r="W838" s="7">
        <v>1</v>
      </c>
      <c r="X838" s="6" t="s">
        <v>3532</v>
      </c>
      <c r="Y838" s="13">
        <v>859194605</v>
      </c>
      <c r="Z838" s="13">
        <v>876168835</v>
      </c>
      <c r="AA838"/>
      <c r="AB838"/>
      <c r="AC838"/>
    </row>
    <row r="839" spans="1:29" x14ac:dyDescent="0.25">
      <c r="A839" s="4" t="str">
        <f t="shared" si="48"/>
        <v>5139.01.11.20</v>
      </c>
      <c r="B839" s="4" t="str">
        <f t="shared" si="49"/>
        <v>5139.01.11</v>
      </c>
      <c r="C839" s="9" t="s">
        <v>629</v>
      </c>
      <c r="D839" s="10" t="s">
        <v>225</v>
      </c>
      <c r="E839" s="10" t="s">
        <v>226</v>
      </c>
      <c r="F839" s="10" t="s">
        <v>7</v>
      </c>
      <c r="G839" s="10" t="s">
        <v>227</v>
      </c>
      <c r="H839" s="10" t="s">
        <v>10</v>
      </c>
      <c r="I839" s="10" t="s">
        <v>3509</v>
      </c>
      <c r="J839" s="10">
        <v>4723</v>
      </c>
      <c r="K839" s="10" t="s">
        <v>3579</v>
      </c>
      <c r="L839" s="6">
        <f t="shared" si="50"/>
        <v>20</v>
      </c>
      <c r="M839" s="11">
        <v>16450000</v>
      </c>
      <c r="N839" s="11">
        <v>1</v>
      </c>
      <c r="O839" s="12" t="s">
        <v>55</v>
      </c>
      <c r="P839" s="10" t="s">
        <v>3520</v>
      </c>
      <c r="Q839" s="10"/>
      <c r="R839" s="10"/>
      <c r="S839" s="10"/>
      <c r="T839" s="10" t="s">
        <v>634</v>
      </c>
      <c r="U839" s="10" t="s">
        <v>635</v>
      </c>
      <c r="V839" s="10" t="s">
        <v>3511</v>
      </c>
      <c r="W839" s="11">
        <v>3</v>
      </c>
      <c r="X839" s="10" t="s">
        <v>3580</v>
      </c>
      <c r="Y839" s="13">
        <v>859194605</v>
      </c>
      <c r="Z839" s="13">
        <v>876168835</v>
      </c>
      <c r="AA839"/>
      <c r="AB839"/>
      <c r="AC839"/>
    </row>
    <row r="840" spans="1:29" x14ac:dyDescent="0.25">
      <c r="A840" s="4" t="str">
        <f t="shared" si="48"/>
        <v>5139.01.11.21</v>
      </c>
      <c r="B840" s="4" t="str">
        <f t="shared" si="49"/>
        <v>5139.01.11</v>
      </c>
      <c r="C840" s="9" t="s">
        <v>629</v>
      </c>
      <c r="D840" s="10" t="s">
        <v>225</v>
      </c>
      <c r="E840" s="10" t="s">
        <v>226</v>
      </c>
      <c r="F840" s="10" t="s">
        <v>7</v>
      </c>
      <c r="G840" s="10" t="s">
        <v>227</v>
      </c>
      <c r="H840" s="10" t="s">
        <v>10</v>
      </c>
      <c r="I840" s="10" t="s">
        <v>3509</v>
      </c>
      <c r="J840" s="10">
        <v>4724</v>
      </c>
      <c r="K840" s="10" t="s">
        <v>3613</v>
      </c>
      <c r="L840" s="6">
        <f t="shared" si="50"/>
        <v>21</v>
      </c>
      <c r="M840" s="11">
        <v>128310</v>
      </c>
      <c r="N840" s="11">
        <v>100</v>
      </c>
      <c r="O840" s="12" t="s">
        <v>1676</v>
      </c>
      <c r="P840" s="10" t="s">
        <v>1676</v>
      </c>
      <c r="Q840" s="10"/>
      <c r="R840" s="10"/>
      <c r="S840" s="10"/>
      <c r="T840" s="10" t="s">
        <v>2789</v>
      </c>
      <c r="U840" s="10" t="s">
        <v>2790</v>
      </c>
      <c r="V840" s="10" t="s">
        <v>3511</v>
      </c>
      <c r="W840" s="11">
        <v>1</v>
      </c>
      <c r="X840" s="10" t="s">
        <v>3614</v>
      </c>
      <c r="Y840" s="13">
        <v>859194605</v>
      </c>
      <c r="Z840" s="13">
        <v>876168835</v>
      </c>
      <c r="AA840"/>
      <c r="AB840"/>
      <c r="AC840"/>
    </row>
    <row r="841" spans="1:29" x14ac:dyDescent="0.25">
      <c r="A841" s="4" t="str">
        <f t="shared" si="48"/>
        <v>5139.01.11.22</v>
      </c>
      <c r="B841" s="4" t="str">
        <f t="shared" si="49"/>
        <v>5139.01.11</v>
      </c>
      <c r="C841" s="9" t="s">
        <v>629</v>
      </c>
      <c r="D841" s="10" t="s">
        <v>225</v>
      </c>
      <c r="E841" s="10" t="s">
        <v>226</v>
      </c>
      <c r="F841" s="10" t="s">
        <v>7</v>
      </c>
      <c r="G841" s="10" t="s">
        <v>227</v>
      </c>
      <c r="H841" s="10" t="s">
        <v>10</v>
      </c>
      <c r="I841" s="10" t="s">
        <v>3509</v>
      </c>
      <c r="J841" s="10">
        <v>4726</v>
      </c>
      <c r="K841" s="10" t="s">
        <v>3524</v>
      </c>
      <c r="L841" s="6">
        <f t="shared" si="50"/>
        <v>22</v>
      </c>
      <c r="M841" s="11">
        <v>902400</v>
      </c>
      <c r="N841" s="11">
        <v>160</v>
      </c>
      <c r="O841" s="12" t="s">
        <v>1676</v>
      </c>
      <c r="P841" s="10" t="s">
        <v>1676</v>
      </c>
      <c r="Q841" s="10"/>
      <c r="R841" s="10"/>
      <c r="S841" s="10"/>
      <c r="T841" s="10" t="s">
        <v>2789</v>
      </c>
      <c r="U841" s="10" t="s">
        <v>2790</v>
      </c>
      <c r="V841" s="10" t="s">
        <v>3511</v>
      </c>
      <c r="W841" s="11">
        <v>1</v>
      </c>
      <c r="X841" s="10" t="s">
        <v>3525</v>
      </c>
      <c r="Y841" s="13">
        <v>859194605</v>
      </c>
      <c r="Z841" s="13">
        <v>876168835</v>
      </c>
      <c r="AA841"/>
      <c r="AB841"/>
      <c r="AC841"/>
    </row>
    <row r="842" spans="1:29" x14ac:dyDescent="0.25">
      <c r="A842" s="4" t="str">
        <f t="shared" si="48"/>
        <v>5139.01.11.23</v>
      </c>
      <c r="B842" s="4" t="str">
        <f t="shared" si="49"/>
        <v>5139.01.11</v>
      </c>
      <c r="C842" s="5" t="s">
        <v>629</v>
      </c>
      <c r="D842" s="6" t="s">
        <v>225</v>
      </c>
      <c r="E842" s="6" t="s">
        <v>226</v>
      </c>
      <c r="F842" s="6" t="s">
        <v>7</v>
      </c>
      <c r="G842" s="6" t="s">
        <v>227</v>
      </c>
      <c r="H842" s="6" t="s">
        <v>10</v>
      </c>
      <c r="I842" s="6" t="s">
        <v>3509</v>
      </c>
      <c r="J842" s="6">
        <v>4727</v>
      </c>
      <c r="K842" s="6" t="s">
        <v>3513</v>
      </c>
      <c r="L842" s="6">
        <f t="shared" si="50"/>
        <v>23</v>
      </c>
      <c r="M842" s="7">
        <v>200000</v>
      </c>
      <c r="N842" s="7">
        <v>1</v>
      </c>
      <c r="O842" s="8" t="s">
        <v>1676</v>
      </c>
      <c r="P842" s="6" t="s">
        <v>1676</v>
      </c>
      <c r="Q842" s="6"/>
      <c r="R842" s="6"/>
      <c r="S842" s="6"/>
      <c r="T842" s="6" t="s">
        <v>2789</v>
      </c>
      <c r="U842" s="6" t="s">
        <v>2790</v>
      </c>
      <c r="V842" s="6" t="s">
        <v>3511</v>
      </c>
      <c r="W842" s="7">
        <v>1</v>
      </c>
      <c r="X842" s="6" t="s">
        <v>3514</v>
      </c>
      <c r="Y842" s="13">
        <v>859194605</v>
      </c>
      <c r="Z842" s="13">
        <v>876168835</v>
      </c>
      <c r="AA842"/>
      <c r="AB842"/>
      <c r="AC842"/>
    </row>
    <row r="843" spans="1:29" x14ac:dyDescent="0.25">
      <c r="A843" s="4" t="str">
        <f t="shared" si="48"/>
        <v>5139.01.11.24</v>
      </c>
      <c r="B843" s="4" t="str">
        <f t="shared" si="49"/>
        <v>5139.01.11</v>
      </c>
      <c r="C843" s="5" t="s">
        <v>629</v>
      </c>
      <c r="D843" s="6" t="s">
        <v>225</v>
      </c>
      <c r="E843" s="6" t="s">
        <v>226</v>
      </c>
      <c r="F843" s="6" t="s">
        <v>7</v>
      </c>
      <c r="G843" s="6" t="s">
        <v>227</v>
      </c>
      <c r="H843" s="6" t="s">
        <v>10</v>
      </c>
      <c r="I843" s="6" t="s">
        <v>3509</v>
      </c>
      <c r="J843" s="6">
        <v>4728</v>
      </c>
      <c r="K843" s="6" t="s">
        <v>3559</v>
      </c>
      <c r="L843" s="6">
        <f t="shared" si="50"/>
        <v>24</v>
      </c>
      <c r="M843" s="7">
        <v>9000000</v>
      </c>
      <c r="N843" s="7">
        <v>3</v>
      </c>
      <c r="O843" s="8" t="s">
        <v>1676</v>
      </c>
      <c r="P843" s="6" t="s">
        <v>546</v>
      </c>
      <c r="Q843" s="6"/>
      <c r="R843" s="6"/>
      <c r="S843" s="6"/>
      <c r="T843" s="6" t="s">
        <v>2789</v>
      </c>
      <c r="U843" s="6" t="s">
        <v>2790</v>
      </c>
      <c r="V843" s="6" t="s">
        <v>3511</v>
      </c>
      <c r="W843" s="7">
        <v>1</v>
      </c>
      <c r="X843" s="6" t="s">
        <v>3560</v>
      </c>
      <c r="Y843" s="13">
        <v>859194605</v>
      </c>
      <c r="Z843" s="13">
        <v>876168835</v>
      </c>
      <c r="AA843"/>
      <c r="AB843"/>
      <c r="AC843"/>
    </row>
    <row r="844" spans="1:29" x14ac:dyDescent="0.25">
      <c r="A844" s="4" t="str">
        <f t="shared" si="48"/>
        <v>5139.01.11.25</v>
      </c>
      <c r="B844" s="4" t="str">
        <f t="shared" si="49"/>
        <v>5139.01.11</v>
      </c>
      <c r="C844" s="5" t="s">
        <v>629</v>
      </c>
      <c r="D844" s="6" t="s">
        <v>225</v>
      </c>
      <c r="E844" s="6" t="s">
        <v>226</v>
      </c>
      <c r="F844" s="6" t="s">
        <v>7</v>
      </c>
      <c r="G844" s="6" t="s">
        <v>227</v>
      </c>
      <c r="H844" s="6" t="s">
        <v>10</v>
      </c>
      <c r="I844" s="6" t="s">
        <v>3509</v>
      </c>
      <c r="J844" s="6">
        <v>4729</v>
      </c>
      <c r="K844" s="6" t="s">
        <v>3589</v>
      </c>
      <c r="L844" s="6">
        <f t="shared" si="50"/>
        <v>25</v>
      </c>
      <c r="M844" s="7">
        <v>200000</v>
      </c>
      <c r="N844" s="7">
        <v>2</v>
      </c>
      <c r="O844" s="8" t="s">
        <v>1676</v>
      </c>
      <c r="P844" s="6" t="s">
        <v>546</v>
      </c>
      <c r="Q844" s="6"/>
      <c r="R844" s="6"/>
      <c r="S844" s="6"/>
      <c r="T844" s="6" t="s">
        <v>2789</v>
      </c>
      <c r="U844" s="6" t="s">
        <v>2790</v>
      </c>
      <c r="V844" s="6" t="s">
        <v>3511</v>
      </c>
      <c r="W844" s="7">
        <v>1</v>
      </c>
      <c r="X844" s="6" t="s">
        <v>3590</v>
      </c>
      <c r="Y844" s="13">
        <v>859194605</v>
      </c>
      <c r="Z844" s="13">
        <v>876168835</v>
      </c>
      <c r="AA844"/>
      <c r="AB844"/>
      <c r="AC844"/>
    </row>
    <row r="845" spans="1:29" x14ac:dyDescent="0.25">
      <c r="A845" s="4" t="str">
        <f t="shared" si="48"/>
        <v>5139.01.11.26</v>
      </c>
      <c r="B845" s="4" t="str">
        <f t="shared" si="49"/>
        <v>5139.01.11</v>
      </c>
      <c r="C845" s="5" t="s">
        <v>629</v>
      </c>
      <c r="D845" s="6" t="s">
        <v>225</v>
      </c>
      <c r="E845" s="6" t="s">
        <v>226</v>
      </c>
      <c r="F845" s="6" t="s">
        <v>7</v>
      </c>
      <c r="G845" s="6" t="s">
        <v>227</v>
      </c>
      <c r="H845" s="6" t="s">
        <v>10</v>
      </c>
      <c r="I845" s="6" t="s">
        <v>3509</v>
      </c>
      <c r="J845" s="6">
        <v>4730</v>
      </c>
      <c r="K845" s="6" t="s">
        <v>3535</v>
      </c>
      <c r="L845" s="6">
        <f t="shared" si="50"/>
        <v>26</v>
      </c>
      <c r="M845" s="7">
        <v>12380600</v>
      </c>
      <c r="N845" s="7">
        <v>100</v>
      </c>
      <c r="O845" s="8" t="s">
        <v>1676</v>
      </c>
      <c r="P845" s="6" t="s">
        <v>1676</v>
      </c>
      <c r="Q845" s="6"/>
      <c r="R845" s="6"/>
      <c r="S845" s="6"/>
      <c r="T845" s="6" t="s">
        <v>2789</v>
      </c>
      <c r="U845" s="6" t="s">
        <v>2790</v>
      </c>
      <c r="V845" s="6" t="s">
        <v>3511</v>
      </c>
      <c r="W845" s="7">
        <v>1</v>
      </c>
      <c r="X845" s="6" t="s">
        <v>3536</v>
      </c>
      <c r="Y845" s="13">
        <v>859194605</v>
      </c>
      <c r="Z845" s="13">
        <v>876168835</v>
      </c>
      <c r="AA845"/>
      <c r="AB845"/>
      <c r="AC845"/>
    </row>
    <row r="846" spans="1:29" x14ac:dyDescent="0.25">
      <c r="A846" s="4" t="str">
        <f t="shared" si="48"/>
        <v>5139.01.11.27</v>
      </c>
      <c r="B846" s="4" t="str">
        <f t="shared" si="49"/>
        <v>5139.01.11</v>
      </c>
      <c r="C846" s="9" t="s">
        <v>629</v>
      </c>
      <c r="D846" s="10" t="s">
        <v>225</v>
      </c>
      <c r="E846" s="10" t="s">
        <v>226</v>
      </c>
      <c r="F846" s="10" t="s">
        <v>7</v>
      </c>
      <c r="G846" s="10" t="s">
        <v>227</v>
      </c>
      <c r="H846" s="10" t="s">
        <v>10</v>
      </c>
      <c r="I846" s="10" t="s">
        <v>3509</v>
      </c>
      <c r="J846" s="10">
        <v>4731</v>
      </c>
      <c r="K846" s="10" t="s">
        <v>3561</v>
      </c>
      <c r="L846" s="6">
        <f t="shared" si="50"/>
        <v>27</v>
      </c>
      <c r="M846" s="11">
        <v>14000</v>
      </c>
      <c r="N846" s="11">
        <v>1</v>
      </c>
      <c r="O846" s="12" t="s">
        <v>1676</v>
      </c>
      <c r="P846" s="10" t="s">
        <v>1676</v>
      </c>
      <c r="Q846" s="10"/>
      <c r="R846" s="10"/>
      <c r="S846" s="10"/>
      <c r="T846" s="10" t="s">
        <v>2789</v>
      </c>
      <c r="U846" s="10" t="s">
        <v>2790</v>
      </c>
      <c r="V846" s="10" t="s">
        <v>3511</v>
      </c>
      <c r="W846" s="11">
        <v>1</v>
      </c>
      <c r="X846" s="10" t="s">
        <v>3562</v>
      </c>
      <c r="Y846" s="13">
        <v>859194605</v>
      </c>
      <c r="Z846" s="13">
        <v>876168835</v>
      </c>
      <c r="AA846"/>
      <c r="AB846"/>
      <c r="AC846"/>
    </row>
    <row r="847" spans="1:29" x14ac:dyDescent="0.25">
      <c r="A847" s="4" t="str">
        <f t="shared" si="48"/>
        <v>5139.01.11.28</v>
      </c>
      <c r="B847" s="4" t="str">
        <f t="shared" si="49"/>
        <v>5139.01.11</v>
      </c>
      <c r="C847" s="5" t="s">
        <v>629</v>
      </c>
      <c r="D847" s="6" t="s">
        <v>225</v>
      </c>
      <c r="E847" s="6" t="s">
        <v>226</v>
      </c>
      <c r="F847" s="6" t="s">
        <v>7</v>
      </c>
      <c r="G847" s="6" t="s">
        <v>227</v>
      </c>
      <c r="H847" s="6" t="s">
        <v>10</v>
      </c>
      <c r="I847" s="6" t="s">
        <v>3509</v>
      </c>
      <c r="J847" s="6">
        <v>4732</v>
      </c>
      <c r="K847" s="6" t="s">
        <v>3563</v>
      </c>
      <c r="L847" s="6">
        <f t="shared" si="50"/>
        <v>28</v>
      </c>
      <c r="M847" s="7">
        <v>70000</v>
      </c>
      <c r="N847" s="7">
        <v>90</v>
      </c>
      <c r="O847" s="8" t="s">
        <v>1676</v>
      </c>
      <c r="P847" s="6" t="s">
        <v>546</v>
      </c>
      <c r="Q847" s="6"/>
      <c r="R847" s="6"/>
      <c r="S847" s="6"/>
      <c r="T847" s="6" t="s">
        <v>2789</v>
      </c>
      <c r="U847" s="6" t="s">
        <v>2790</v>
      </c>
      <c r="V847" s="6" t="s">
        <v>3511</v>
      </c>
      <c r="W847" s="7">
        <v>1</v>
      </c>
      <c r="X847" s="6" t="s">
        <v>3564</v>
      </c>
      <c r="Y847" s="13">
        <v>859194605</v>
      </c>
      <c r="Z847" s="13">
        <v>876168835</v>
      </c>
      <c r="AA847"/>
      <c r="AB847"/>
      <c r="AC847"/>
    </row>
    <row r="848" spans="1:29" x14ac:dyDescent="0.25">
      <c r="A848" s="4" t="str">
        <f t="shared" si="48"/>
        <v>5139.01.11.29</v>
      </c>
      <c r="B848" s="4" t="str">
        <f t="shared" si="49"/>
        <v>5139.01.11</v>
      </c>
      <c r="C848" s="9" t="s">
        <v>629</v>
      </c>
      <c r="D848" s="10" t="s">
        <v>225</v>
      </c>
      <c r="E848" s="10" t="s">
        <v>226</v>
      </c>
      <c r="F848" s="10" t="s">
        <v>7</v>
      </c>
      <c r="G848" s="10" t="s">
        <v>227</v>
      </c>
      <c r="H848" s="10" t="s">
        <v>10</v>
      </c>
      <c r="I848" s="10" t="s">
        <v>3509</v>
      </c>
      <c r="J848" s="10">
        <v>4734</v>
      </c>
      <c r="K848" s="10" t="s">
        <v>3537</v>
      </c>
      <c r="L848" s="6">
        <f t="shared" si="50"/>
        <v>29</v>
      </c>
      <c r="M848" s="11">
        <v>3800000</v>
      </c>
      <c r="N848" s="11">
        <v>2</v>
      </c>
      <c r="O848" s="12" t="s">
        <v>1676</v>
      </c>
      <c r="P848" s="10" t="s">
        <v>546</v>
      </c>
      <c r="Q848" s="10"/>
      <c r="R848" s="10"/>
      <c r="S848" s="10"/>
      <c r="T848" s="10" t="s">
        <v>2789</v>
      </c>
      <c r="U848" s="10" t="s">
        <v>2790</v>
      </c>
      <c r="V848" s="10" t="s">
        <v>3511</v>
      </c>
      <c r="W848" s="11">
        <v>1</v>
      </c>
      <c r="X848" s="10" t="s">
        <v>3538</v>
      </c>
      <c r="Y848" s="13">
        <v>859194605</v>
      </c>
      <c r="Z848" s="13">
        <v>876168835</v>
      </c>
      <c r="AA848"/>
      <c r="AB848"/>
      <c r="AC848"/>
    </row>
    <row r="849" spans="1:29" x14ac:dyDescent="0.25">
      <c r="A849" s="4" t="str">
        <f t="shared" si="48"/>
        <v>5139.01.11.30</v>
      </c>
      <c r="B849" s="4" t="str">
        <f t="shared" si="49"/>
        <v>5139.01.11</v>
      </c>
      <c r="C849" s="5" t="s">
        <v>629</v>
      </c>
      <c r="D849" s="6" t="s">
        <v>225</v>
      </c>
      <c r="E849" s="6" t="s">
        <v>226</v>
      </c>
      <c r="F849" s="6" t="s">
        <v>7</v>
      </c>
      <c r="G849" s="6" t="s">
        <v>227</v>
      </c>
      <c r="H849" s="6" t="s">
        <v>10</v>
      </c>
      <c r="I849" s="6" t="s">
        <v>3509</v>
      </c>
      <c r="J849" s="6">
        <v>4735</v>
      </c>
      <c r="K849" s="6" t="s">
        <v>3615</v>
      </c>
      <c r="L849" s="6">
        <f t="shared" si="50"/>
        <v>30</v>
      </c>
      <c r="M849" s="7">
        <v>3800000</v>
      </c>
      <c r="N849" s="7">
        <v>85</v>
      </c>
      <c r="O849" s="8" t="s">
        <v>39</v>
      </c>
      <c r="P849" s="6" t="s">
        <v>3520</v>
      </c>
      <c r="Q849" s="6"/>
      <c r="R849" s="6"/>
      <c r="S849" s="6"/>
      <c r="T849" s="6" t="s">
        <v>634</v>
      </c>
      <c r="U849" s="6" t="s">
        <v>635</v>
      </c>
      <c r="V849" s="6" t="s">
        <v>3511</v>
      </c>
      <c r="W849" s="7">
        <v>3</v>
      </c>
      <c r="X849" s="6" t="s">
        <v>3616</v>
      </c>
      <c r="Y849" s="13">
        <v>859194605</v>
      </c>
      <c r="Z849" s="13">
        <v>876168835</v>
      </c>
      <c r="AA849"/>
      <c r="AB849"/>
      <c r="AC849"/>
    </row>
    <row r="850" spans="1:29" x14ac:dyDescent="0.25">
      <c r="A850" s="4" t="str">
        <f t="shared" si="48"/>
        <v>5139.01.11.31</v>
      </c>
      <c r="B850" s="4" t="str">
        <f t="shared" si="49"/>
        <v>5139.01.11</v>
      </c>
      <c r="C850" s="9" t="s">
        <v>629</v>
      </c>
      <c r="D850" s="10" t="s">
        <v>225</v>
      </c>
      <c r="E850" s="10" t="s">
        <v>226</v>
      </c>
      <c r="F850" s="10" t="s">
        <v>7</v>
      </c>
      <c r="G850" s="10" t="s">
        <v>227</v>
      </c>
      <c r="H850" s="10" t="s">
        <v>10</v>
      </c>
      <c r="I850" s="10" t="s">
        <v>3509</v>
      </c>
      <c r="J850" s="10">
        <v>4738</v>
      </c>
      <c r="K850" s="10" t="s">
        <v>3565</v>
      </c>
      <c r="L850" s="6">
        <f t="shared" si="50"/>
        <v>31</v>
      </c>
      <c r="M850" s="11">
        <v>1000000</v>
      </c>
      <c r="N850" s="11">
        <v>100</v>
      </c>
      <c r="O850" s="12" t="s">
        <v>1676</v>
      </c>
      <c r="P850" s="10" t="s">
        <v>1676</v>
      </c>
      <c r="Q850" s="10"/>
      <c r="R850" s="10"/>
      <c r="S850" s="10"/>
      <c r="T850" s="10" t="s">
        <v>2789</v>
      </c>
      <c r="U850" s="10" t="s">
        <v>2790</v>
      </c>
      <c r="V850" s="10" t="s">
        <v>3511</v>
      </c>
      <c r="W850" s="11">
        <v>1</v>
      </c>
      <c r="X850" s="10" t="s">
        <v>3566</v>
      </c>
      <c r="Y850" s="13">
        <v>859194605</v>
      </c>
      <c r="Z850" s="13">
        <v>876168835</v>
      </c>
      <c r="AA850"/>
      <c r="AB850"/>
      <c r="AC850"/>
    </row>
    <row r="851" spans="1:29" x14ac:dyDescent="0.25">
      <c r="A851" s="4" t="str">
        <f t="shared" si="48"/>
        <v>5139.01.11.32</v>
      </c>
      <c r="B851" s="4" t="str">
        <f t="shared" si="49"/>
        <v>5139.01.11</v>
      </c>
      <c r="C851" s="5" t="s">
        <v>629</v>
      </c>
      <c r="D851" s="6" t="s">
        <v>225</v>
      </c>
      <c r="E851" s="6" t="s">
        <v>226</v>
      </c>
      <c r="F851" s="6" t="s">
        <v>7</v>
      </c>
      <c r="G851" s="6" t="s">
        <v>227</v>
      </c>
      <c r="H851" s="6" t="s">
        <v>10</v>
      </c>
      <c r="I851" s="6" t="s">
        <v>3509</v>
      </c>
      <c r="J851" s="6">
        <v>4741</v>
      </c>
      <c r="K851" s="6" t="s">
        <v>3539</v>
      </c>
      <c r="L851" s="6">
        <f t="shared" si="50"/>
        <v>32</v>
      </c>
      <c r="M851" s="7">
        <v>8000000</v>
      </c>
      <c r="N851" s="7">
        <v>10</v>
      </c>
      <c r="O851" s="8" t="s">
        <v>39</v>
      </c>
      <c r="P851" s="6" t="s">
        <v>3520</v>
      </c>
      <c r="Q851" s="6"/>
      <c r="R851" s="6"/>
      <c r="S851" s="6"/>
      <c r="T851" s="6" t="s">
        <v>634</v>
      </c>
      <c r="U851" s="6" t="s">
        <v>635</v>
      </c>
      <c r="V851" s="6" t="s">
        <v>3511</v>
      </c>
      <c r="W851" s="7">
        <v>3</v>
      </c>
      <c r="X851" s="6" t="s">
        <v>3540</v>
      </c>
      <c r="Y851" s="13">
        <v>859194605</v>
      </c>
      <c r="Z851" s="13">
        <v>876168835</v>
      </c>
      <c r="AA851"/>
      <c r="AB851"/>
      <c r="AC851"/>
    </row>
    <row r="852" spans="1:29" x14ac:dyDescent="0.25">
      <c r="A852" s="4" t="str">
        <f t="shared" si="48"/>
        <v>5139.01.11.33</v>
      </c>
      <c r="B852" s="4" t="str">
        <f t="shared" si="49"/>
        <v>5139.01.11</v>
      </c>
      <c r="C852" s="5" t="s">
        <v>629</v>
      </c>
      <c r="D852" s="6" t="s">
        <v>225</v>
      </c>
      <c r="E852" s="6" t="s">
        <v>226</v>
      </c>
      <c r="F852" s="6" t="s">
        <v>7</v>
      </c>
      <c r="G852" s="6" t="s">
        <v>227</v>
      </c>
      <c r="H852" s="6" t="s">
        <v>10</v>
      </c>
      <c r="I852" s="6" t="s">
        <v>3509</v>
      </c>
      <c r="J852" s="6">
        <v>4743</v>
      </c>
      <c r="K852" s="6" t="s">
        <v>3585</v>
      </c>
      <c r="L852" s="6">
        <f t="shared" si="50"/>
        <v>33</v>
      </c>
      <c r="M852" s="7">
        <v>1618903</v>
      </c>
      <c r="N852" s="7">
        <v>100</v>
      </c>
      <c r="O852" s="8" t="s">
        <v>3586</v>
      </c>
      <c r="P852" s="6" t="s">
        <v>3520</v>
      </c>
      <c r="Q852" s="6"/>
      <c r="R852" s="6"/>
      <c r="S852" s="6"/>
      <c r="T852" s="6" t="s">
        <v>634</v>
      </c>
      <c r="U852" s="6" t="s">
        <v>635</v>
      </c>
      <c r="V852" s="6" t="s">
        <v>3511</v>
      </c>
      <c r="W852" s="7">
        <v>3</v>
      </c>
      <c r="X852" s="6" t="s">
        <v>3540</v>
      </c>
      <c r="Y852" s="13">
        <v>859194605</v>
      </c>
      <c r="Z852" s="13">
        <v>876168835</v>
      </c>
      <c r="AA852"/>
      <c r="AB852"/>
      <c r="AC852"/>
    </row>
    <row r="853" spans="1:29" x14ac:dyDescent="0.25">
      <c r="A853" s="4" t="str">
        <f t="shared" si="48"/>
        <v>5139.01.11.34</v>
      </c>
      <c r="B853" s="4" t="str">
        <f t="shared" si="49"/>
        <v>5139.01.11</v>
      </c>
      <c r="C853" s="9" t="s">
        <v>629</v>
      </c>
      <c r="D853" s="10" t="s">
        <v>225</v>
      </c>
      <c r="E853" s="10" t="s">
        <v>226</v>
      </c>
      <c r="F853" s="10" t="s">
        <v>7</v>
      </c>
      <c r="G853" s="10" t="s">
        <v>227</v>
      </c>
      <c r="H853" s="10" t="s">
        <v>10</v>
      </c>
      <c r="I853" s="10" t="s">
        <v>3509</v>
      </c>
      <c r="J853" s="10">
        <v>4744</v>
      </c>
      <c r="K853" s="10" t="s">
        <v>3510</v>
      </c>
      <c r="L853" s="6">
        <f t="shared" si="50"/>
        <v>34</v>
      </c>
      <c r="M853" s="11">
        <v>65000</v>
      </c>
      <c r="N853" s="11">
        <v>100</v>
      </c>
      <c r="O853" s="12" t="s">
        <v>1676</v>
      </c>
      <c r="P853" s="10" t="s">
        <v>546</v>
      </c>
      <c r="Q853" s="10"/>
      <c r="R853" s="10"/>
      <c r="S853" s="10"/>
      <c r="T853" s="10" t="s">
        <v>2789</v>
      </c>
      <c r="U853" s="10" t="s">
        <v>2790</v>
      </c>
      <c r="V853" s="10" t="s">
        <v>3511</v>
      </c>
      <c r="W853" s="11">
        <v>1</v>
      </c>
      <c r="X853" s="10" t="s">
        <v>3512</v>
      </c>
      <c r="Y853" s="13">
        <v>859194605</v>
      </c>
      <c r="Z853" s="13">
        <v>876168835</v>
      </c>
      <c r="AA853"/>
      <c r="AB853"/>
      <c r="AC853"/>
    </row>
    <row r="854" spans="1:29" x14ac:dyDescent="0.25">
      <c r="A854" s="4" t="str">
        <f t="shared" si="48"/>
        <v>5139.01.11.35</v>
      </c>
      <c r="B854" s="4" t="str">
        <f t="shared" si="49"/>
        <v>5139.01.11</v>
      </c>
      <c r="C854" s="9" t="s">
        <v>629</v>
      </c>
      <c r="D854" s="10" t="s">
        <v>225</v>
      </c>
      <c r="E854" s="10" t="s">
        <v>226</v>
      </c>
      <c r="F854" s="10" t="s">
        <v>7</v>
      </c>
      <c r="G854" s="10" t="s">
        <v>227</v>
      </c>
      <c r="H854" s="10" t="s">
        <v>10</v>
      </c>
      <c r="I854" s="10" t="s">
        <v>3509</v>
      </c>
      <c r="J854" s="10">
        <v>4745</v>
      </c>
      <c r="K854" s="10" t="s">
        <v>3545</v>
      </c>
      <c r="L854" s="6">
        <f t="shared" si="50"/>
        <v>35</v>
      </c>
      <c r="M854" s="11">
        <v>282000</v>
      </c>
      <c r="N854" s="11">
        <v>70</v>
      </c>
      <c r="O854" s="12" t="s">
        <v>1676</v>
      </c>
      <c r="P854" s="10" t="s">
        <v>546</v>
      </c>
      <c r="Q854" s="10"/>
      <c r="R854" s="10"/>
      <c r="S854" s="10"/>
      <c r="T854" s="10" t="s">
        <v>2789</v>
      </c>
      <c r="U854" s="10" t="s">
        <v>2790</v>
      </c>
      <c r="V854" s="10" t="s">
        <v>3511</v>
      </c>
      <c r="W854" s="11">
        <v>1</v>
      </c>
      <c r="X854" s="10" t="s">
        <v>3546</v>
      </c>
      <c r="Y854" s="13">
        <v>859194605</v>
      </c>
      <c r="Z854" s="13">
        <v>876168835</v>
      </c>
      <c r="AA854"/>
      <c r="AB854"/>
      <c r="AC854"/>
    </row>
    <row r="855" spans="1:29" x14ac:dyDescent="0.25">
      <c r="A855" s="4" t="str">
        <f t="shared" si="48"/>
        <v>5139.01.11.36</v>
      </c>
      <c r="B855" s="4" t="str">
        <f t="shared" si="49"/>
        <v>5139.01.11</v>
      </c>
      <c r="C855" s="5" t="s">
        <v>629</v>
      </c>
      <c r="D855" s="6" t="s">
        <v>225</v>
      </c>
      <c r="E855" s="6" t="s">
        <v>226</v>
      </c>
      <c r="F855" s="6" t="s">
        <v>7</v>
      </c>
      <c r="G855" s="6" t="s">
        <v>227</v>
      </c>
      <c r="H855" s="6" t="s">
        <v>10</v>
      </c>
      <c r="I855" s="6" t="s">
        <v>3509</v>
      </c>
      <c r="J855" s="6">
        <v>4746</v>
      </c>
      <c r="K855" s="6" t="s">
        <v>3581</v>
      </c>
      <c r="L855" s="6">
        <f t="shared" si="50"/>
        <v>36</v>
      </c>
      <c r="M855" s="7">
        <v>697154999</v>
      </c>
      <c r="N855" s="7">
        <v>12</v>
      </c>
      <c r="O855" s="8" t="s">
        <v>1676</v>
      </c>
      <c r="P855" s="6" t="s">
        <v>546</v>
      </c>
      <c r="Q855" s="6"/>
      <c r="R855" s="6"/>
      <c r="S855" s="6"/>
      <c r="T855" s="6" t="s">
        <v>2789</v>
      </c>
      <c r="U855" s="6" t="s">
        <v>2790</v>
      </c>
      <c r="V855" s="6" t="s">
        <v>3511</v>
      </c>
      <c r="W855" s="7">
        <v>1</v>
      </c>
      <c r="X855" s="6" t="s">
        <v>3582</v>
      </c>
      <c r="Y855" s="13">
        <v>859194605</v>
      </c>
      <c r="Z855" s="13">
        <v>876168835</v>
      </c>
      <c r="AA855"/>
      <c r="AB855"/>
      <c r="AC855"/>
    </row>
    <row r="856" spans="1:29" x14ac:dyDescent="0.25">
      <c r="A856" s="4" t="str">
        <f t="shared" si="48"/>
        <v>5139.01.11.37</v>
      </c>
      <c r="B856" s="4" t="str">
        <f t="shared" si="49"/>
        <v>5139.01.11</v>
      </c>
      <c r="C856" s="9" t="s">
        <v>629</v>
      </c>
      <c r="D856" s="10" t="s">
        <v>225</v>
      </c>
      <c r="E856" s="10" t="s">
        <v>226</v>
      </c>
      <c r="F856" s="10" t="s">
        <v>7</v>
      </c>
      <c r="G856" s="10" t="s">
        <v>227</v>
      </c>
      <c r="H856" s="10" t="s">
        <v>10</v>
      </c>
      <c r="I856" s="10" t="s">
        <v>3509</v>
      </c>
      <c r="J856" s="10">
        <v>4747</v>
      </c>
      <c r="K856" s="10" t="s">
        <v>3583</v>
      </c>
      <c r="L856" s="6">
        <f t="shared" si="50"/>
        <v>37</v>
      </c>
      <c r="M856" s="11">
        <v>800000</v>
      </c>
      <c r="N856" s="11">
        <v>2</v>
      </c>
      <c r="O856" s="12" t="s">
        <v>1676</v>
      </c>
      <c r="P856" s="10" t="s">
        <v>546</v>
      </c>
      <c r="Q856" s="10"/>
      <c r="R856" s="10"/>
      <c r="S856" s="10"/>
      <c r="T856" s="10" t="s">
        <v>2789</v>
      </c>
      <c r="U856" s="10" t="s">
        <v>2790</v>
      </c>
      <c r="V856" s="10" t="s">
        <v>3511</v>
      </c>
      <c r="W856" s="11">
        <v>1</v>
      </c>
      <c r="X856" s="10" t="s">
        <v>3584</v>
      </c>
      <c r="Y856" s="13">
        <v>859194605</v>
      </c>
      <c r="Z856" s="13">
        <v>876168835</v>
      </c>
      <c r="AA856"/>
      <c r="AB856"/>
      <c r="AC856"/>
    </row>
    <row r="857" spans="1:29" x14ac:dyDescent="0.25">
      <c r="A857" s="4" t="str">
        <f t="shared" si="48"/>
        <v>5139.01.11.38</v>
      </c>
      <c r="B857" s="4" t="str">
        <f t="shared" si="49"/>
        <v>5139.01.11</v>
      </c>
      <c r="C857" s="5" t="s">
        <v>629</v>
      </c>
      <c r="D857" s="6" t="s">
        <v>225</v>
      </c>
      <c r="E857" s="6" t="s">
        <v>226</v>
      </c>
      <c r="F857" s="6" t="s">
        <v>7</v>
      </c>
      <c r="G857" s="6" t="s">
        <v>227</v>
      </c>
      <c r="H857" s="6" t="s">
        <v>10</v>
      </c>
      <c r="I857" s="6" t="s">
        <v>3509</v>
      </c>
      <c r="J857" s="6">
        <v>4749</v>
      </c>
      <c r="K857" s="6" t="s">
        <v>3567</v>
      </c>
      <c r="L857" s="6">
        <f t="shared" si="50"/>
        <v>38</v>
      </c>
      <c r="M857" s="7">
        <v>1900000</v>
      </c>
      <c r="N857" s="7">
        <v>3</v>
      </c>
      <c r="O857" s="8" t="s">
        <v>1676</v>
      </c>
      <c r="P857" s="6" t="s">
        <v>546</v>
      </c>
      <c r="Q857" s="6"/>
      <c r="R857" s="6"/>
      <c r="S857" s="6"/>
      <c r="T857" s="6" t="s">
        <v>2789</v>
      </c>
      <c r="U857" s="6" t="s">
        <v>2790</v>
      </c>
      <c r="V857" s="6" t="s">
        <v>3511</v>
      </c>
      <c r="W857" s="7">
        <v>1</v>
      </c>
      <c r="X857" s="6" t="s">
        <v>3568</v>
      </c>
      <c r="Y857" s="13">
        <v>859194605</v>
      </c>
      <c r="Z857" s="13">
        <v>876168835</v>
      </c>
      <c r="AA857"/>
      <c r="AB857"/>
      <c r="AC857"/>
    </row>
    <row r="858" spans="1:29" x14ac:dyDescent="0.25">
      <c r="A858" s="4" t="str">
        <f t="shared" si="48"/>
        <v>5139.01.11.39</v>
      </c>
      <c r="B858" s="4" t="str">
        <f t="shared" si="49"/>
        <v>5139.01.11</v>
      </c>
      <c r="C858" s="5" t="s">
        <v>629</v>
      </c>
      <c r="D858" s="6" t="s">
        <v>225</v>
      </c>
      <c r="E858" s="6" t="s">
        <v>226</v>
      </c>
      <c r="F858" s="6" t="s">
        <v>7</v>
      </c>
      <c r="G858" s="6" t="s">
        <v>227</v>
      </c>
      <c r="H858" s="6" t="s">
        <v>10</v>
      </c>
      <c r="I858" s="6" t="s">
        <v>3509</v>
      </c>
      <c r="J858" s="6">
        <v>4750</v>
      </c>
      <c r="K858" s="6" t="s">
        <v>3547</v>
      </c>
      <c r="L858" s="6">
        <f t="shared" si="50"/>
        <v>39</v>
      </c>
      <c r="M858" s="7">
        <v>2960000</v>
      </c>
      <c r="N858" s="7">
        <v>3</v>
      </c>
      <c r="O858" s="8" t="s">
        <v>1676</v>
      </c>
      <c r="P858" s="6" t="s">
        <v>1676</v>
      </c>
      <c r="Q858" s="6"/>
      <c r="R858" s="6"/>
      <c r="S858" s="6"/>
      <c r="T858" s="6" t="s">
        <v>2789</v>
      </c>
      <c r="U858" s="6" t="s">
        <v>2790</v>
      </c>
      <c r="V858" s="6" t="s">
        <v>3511</v>
      </c>
      <c r="W858" s="7">
        <v>1</v>
      </c>
      <c r="X858" s="6" t="s">
        <v>3548</v>
      </c>
      <c r="Y858" s="13">
        <v>859194605</v>
      </c>
      <c r="Z858" s="13">
        <v>876168835</v>
      </c>
      <c r="AA858"/>
      <c r="AB858"/>
      <c r="AC858"/>
    </row>
    <row r="859" spans="1:29" x14ac:dyDescent="0.25">
      <c r="A859" s="4" t="str">
        <f t="shared" si="48"/>
        <v>5139.01.11.40</v>
      </c>
      <c r="B859" s="4" t="str">
        <f t="shared" si="49"/>
        <v>5139.01.11</v>
      </c>
      <c r="C859" s="9" t="s">
        <v>629</v>
      </c>
      <c r="D859" s="10" t="s">
        <v>225</v>
      </c>
      <c r="E859" s="10" t="s">
        <v>226</v>
      </c>
      <c r="F859" s="10" t="s">
        <v>7</v>
      </c>
      <c r="G859" s="10" t="s">
        <v>227</v>
      </c>
      <c r="H859" s="10" t="s">
        <v>10</v>
      </c>
      <c r="I859" s="10" t="s">
        <v>3509</v>
      </c>
      <c r="J859" s="10">
        <v>4751</v>
      </c>
      <c r="K859" s="10" t="s">
        <v>3569</v>
      </c>
      <c r="L859" s="6">
        <f t="shared" si="50"/>
        <v>40</v>
      </c>
      <c r="M859" s="11">
        <v>3199500</v>
      </c>
      <c r="N859" s="11">
        <v>3</v>
      </c>
      <c r="O859" s="12" t="s">
        <v>1676</v>
      </c>
      <c r="P859" s="10" t="s">
        <v>1676</v>
      </c>
      <c r="Q859" s="10"/>
      <c r="R859" s="10"/>
      <c r="S859" s="10"/>
      <c r="T859" s="10" t="s">
        <v>2789</v>
      </c>
      <c r="U859" s="10" t="s">
        <v>2790</v>
      </c>
      <c r="V859" s="10" t="s">
        <v>3511</v>
      </c>
      <c r="W859" s="11">
        <v>1</v>
      </c>
      <c r="X859" s="10" t="s">
        <v>3570</v>
      </c>
      <c r="Y859" s="13">
        <v>859194605</v>
      </c>
      <c r="Z859" s="13">
        <v>876168835</v>
      </c>
      <c r="AA859"/>
      <c r="AB859"/>
      <c r="AC859"/>
    </row>
    <row r="860" spans="1:29" x14ac:dyDescent="0.25">
      <c r="A860" s="4" t="str">
        <f t="shared" si="48"/>
        <v>5139.01.11.41</v>
      </c>
      <c r="B860" s="4" t="str">
        <f t="shared" si="49"/>
        <v>5139.01.11</v>
      </c>
      <c r="C860" s="5" t="s">
        <v>629</v>
      </c>
      <c r="D860" s="6" t="s">
        <v>225</v>
      </c>
      <c r="E860" s="6" t="s">
        <v>226</v>
      </c>
      <c r="F860" s="6" t="s">
        <v>7</v>
      </c>
      <c r="G860" s="6" t="s">
        <v>227</v>
      </c>
      <c r="H860" s="6" t="s">
        <v>10</v>
      </c>
      <c r="I860" s="6" t="s">
        <v>3509</v>
      </c>
      <c r="J860" s="6">
        <v>4752</v>
      </c>
      <c r="K860" s="6" t="s">
        <v>3551</v>
      </c>
      <c r="L860" s="6">
        <f t="shared" si="50"/>
        <v>41</v>
      </c>
      <c r="M860" s="7">
        <v>200000</v>
      </c>
      <c r="N860" s="7">
        <v>3</v>
      </c>
      <c r="O860" s="8" t="s">
        <v>1676</v>
      </c>
      <c r="P860" s="6" t="s">
        <v>1676</v>
      </c>
      <c r="Q860" s="6"/>
      <c r="R860" s="6"/>
      <c r="S860" s="6"/>
      <c r="T860" s="6" t="s">
        <v>2789</v>
      </c>
      <c r="U860" s="6" t="s">
        <v>2790</v>
      </c>
      <c r="V860" s="6" t="s">
        <v>3511</v>
      </c>
      <c r="W860" s="7">
        <v>1</v>
      </c>
      <c r="X860" s="6" t="s">
        <v>3552</v>
      </c>
      <c r="Y860" s="13">
        <v>859194605</v>
      </c>
      <c r="Z860" s="13">
        <v>876168835</v>
      </c>
      <c r="AA860"/>
      <c r="AB860"/>
      <c r="AC860"/>
    </row>
    <row r="861" spans="1:29" x14ac:dyDescent="0.25">
      <c r="A861" s="4" t="str">
        <f t="shared" si="48"/>
        <v>5139.01.11.42</v>
      </c>
      <c r="B861" s="4" t="str">
        <f t="shared" si="49"/>
        <v>5139.01.11</v>
      </c>
      <c r="C861" s="9" t="s">
        <v>629</v>
      </c>
      <c r="D861" s="10" t="s">
        <v>225</v>
      </c>
      <c r="E861" s="10" t="s">
        <v>226</v>
      </c>
      <c r="F861" s="10" t="s">
        <v>7</v>
      </c>
      <c r="G861" s="10" t="s">
        <v>227</v>
      </c>
      <c r="H861" s="10" t="s">
        <v>10</v>
      </c>
      <c r="I861" s="10" t="s">
        <v>3509</v>
      </c>
      <c r="J861" s="10">
        <v>4753</v>
      </c>
      <c r="K861" s="10" t="s">
        <v>3515</v>
      </c>
      <c r="L861" s="6">
        <f t="shared" si="50"/>
        <v>42</v>
      </c>
      <c r="M861" s="11">
        <v>162000</v>
      </c>
      <c r="N861" s="11">
        <v>5</v>
      </c>
      <c r="O861" s="12" t="s">
        <v>1676</v>
      </c>
      <c r="P861" s="10" t="s">
        <v>1676</v>
      </c>
      <c r="Q861" s="10"/>
      <c r="R861" s="10"/>
      <c r="S861" s="10"/>
      <c r="T861" s="10" t="s">
        <v>2789</v>
      </c>
      <c r="U861" s="10" t="s">
        <v>2790</v>
      </c>
      <c r="V861" s="10" t="s">
        <v>3511</v>
      </c>
      <c r="W861" s="11">
        <v>1</v>
      </c>
      <c r="X861" s="10" t="s">
        <v>3516</v>
      </c>
      <c r="Y861" s="13">
        <v>859194605</v>
      </c>
      <c r="Z861" s="13">
        <v>876168835</v>
      </c>
      <c r="AA861"/>
      <c r="AB861"/>
      <c r="AC861"/>
    </row>
    <row r="862" spans="1:29" x14ac:dyDescent="0.25">
      <c r="A862" s="4" t="str">
        <f t="shared" si="48"/>
        <v>5139.01.11.43</v>
      </c>
      <c r="B862" s="4" t="str">
        <f t="shared" si="49"/>
        <v>5139.01.11</v>
      </c>
      <c r="C862" s="9" t="s">
        <v>629</v>
      </c>
      <c r="D862" s="10" t="s">
        <v>225</v>
      </c>
      <c r="E862" s="10" t="s">
        <v>226</v>
      </c>
      <c r="F862" s="10" t="s">
        <v>7</v>
      </c>
      <c r="G862" s="10" t="s">
        <v>227</v>
      </c>
      <c r="H862" s="10" t="s">
        <v>10</v>
      </c>
      <c r="I862" s="10" t="s">
        <v>3509</v>
      </c>
      <c r="J862" s="10">
        <v>4754</v>
      </c>
      <c r="K862" s="10" t="s">
        <v>3549</v>
      </c>
      <c r="L862" s="6">
        <f t="shared" si="50"/>
        <v>43</v>
      </c>
      <c r="M862" s="11">
        <v>4600000</v>
      </c>
      <c r="N862" s="11">
        <v>3</v>
      </c>
      <c r="O862" s="12" t="s">
        <v>1676</v>
      </c>
      <c r="P862" s="10" t="s">
        <v>1676</v>
      </c>
      <c r="Q862" s="10"/>
      <c r="R862" s="10"/>
      <c r="S862" s="10"/>
      <c r="T862" s="10" t="s">
        <v>2789</v>
      </c>
      <c r="U862" s="10" t="s">
        <v>2790</v>
      </c>
      <c r="V862" s="10" t="s">
        <v>3511</v>
      </c>
      <c r="W862" s="11">
        <v>1</v>
      </c>
      <c r="X862" s="10" t="s">
        <v>3550</v>
      </c>
      <c r="Y862" s="13">
        <v>859194605</v>
      </c>
      <c r="Z862" s="13">
        <v>876168835</v>
      </c>
      <c r="AA862"/>
      <c r="AB862"/>
      <c r="AC862"/>
    </row>
    <row r="863" spans="1:29" x14ac:dyDescent="0.25">
      <c r="A863" s="4" t="str">
        <f t="shared" si="48"/>
        <v>5139.01.11.44</v>
      </c>
      <c r="B863" s="4" t="str">
        <f t="shared" si="49"/>
        <v>5139.01.11</v>
      </c>
      <c r="C863" s="5" t="s">
        <v>629</v>
      </c>
      <c r="D863" s="6" t="s">
        <v>225</v>
      </c>
      <c r="E863" s="6" t="s">
        <v>226</v>
      </c>
      <c r="F863" s="6" t="s">
        <v>7</v>
      </c>
      <c r="G863" s="6" t="s">
        <v>227</v>
      </c>
      <c r="H863" s="6" t="s">
        <v>10</v>
      </c>
      <c r="I863" s="6" t="s">
        <v>3509</v>
      </c>
      <c r="J863" s="6">
        <v>4755</v>
      </c>
      <c r="K863" s="6" t="s">
        <v>3517</v>
      </c>
      <c r="L863" s="6">
        <f t="shared" si="50"/>
        <v>44</v>
      </c>
      <c r="M863" s="7">
        <v>5000000</v>
      </c>
      <c r="N863" s="7">
        <v>3</v>
      </c>
      <c r="O863" s="8" t="s">
        <v>1676</v>
      </c>
      <c r="P863" s="6" t="s">
        <v>546</v>
      </c>
      <c r="Q863" s="6"/>
      <c r="R863" s="6"/>
      <c r="S863" s="6"/>
      <c r="T863" s="6" t="s">
        <v>2789</v>
      </c>
      <c r="U863" s="6" t="s">
        <v>2790</v>
      </c>
      <c r="V863" s="6" t="s">
        <v>3511</v>
      </c>
      <c r="W863" s="7">
        <v>1</v>
      </c>
      <c r="X863" s="6" t="s">
        <v>3518</v>
      </c>
      <c r="Y863" s="13">
        <v>859194605</v>
      </c>
      <c r="Z863" s="13">
        <v>876168835</v>
      </c>
      <c r="AA863"/>
      <c r="AB863"/>
      <c r="AC863"/>
    </row>
    <row r="864" spans="1:29" x14ac:dyDescent="0.25">
      <c r="A864" s="4" t="str">
        <f t="shared" si="48"/>
        <v>5139.01.11.45</v>
      </c>
      <c r="B864" s="4" t="str">
        <f t="shared" si="49"/>
        <v>5139.01.11</v>
      </c>
      <c r="C864" s="9" t="s">
        <v>629</v>
      </c>
      <c r="D864" s="10" t="s">
        <v>225</v>
      </c>
      <c r="E864" s="10" t="s">
        <v>226</v>
      </c>
      <c r="F864" s="10" t="s">
        <v>7</v>
      </c>
      <c r="G864" s="10" t="s">
        <v>227</v>
      </c>
      <c r="H864" s="10" t="s">
        <v>10</v>
      </c>
      <c r="I864" s="10" t="s">
        <v>3509</v>
      </c>
      <c r="J864" s="10">
        <v>4756</v>
      </c>
      <c r="K864" s="10" t="s">
        <v>3553</v>
      </c>
      <c r="L864" s="6">
        <f t="shared" si="50"/>
        <v>45</v>
      </c>
      <c r="M864" s="11">
        <v>1200000</v>
      </c>
      <c r="N864" s="11">
        <v>3</v>
      </c>
      <c r="O864" s="12" t="s">
        <v>1676</v>
      </c>
      <c r="P864" s="10" t="s">
        <v>546</v>
      </c>
      <c r="Q864" s="10"/>
      <c r="R864" s="10"/>
      <c r="S864" s="10"/>
      <c r="T864" s="10" t="s">
        <v>2789</v>
      </c>
      <c r="U864" s="10" t="s">
        <v>2790</v>
      </c>
      <c r="V864" s="10" t="s">
        <v>3511</v>
      </c>
      <c r="W864" s="11">
        <v>1</v>
      </c>
      <c r="X864" s="10" t="s">
        <v>3554</v>
      </c>
      <c r="Y864" s="13">
        <v>859194605</v>
      </c>
      <c r="Z864" s="13">
        <v>876168835</v>
      </c>
      <c r="AA864"/>
      <c r="AB864"/>
      <c r="AC864"/>
    </row>
    <row r="865" spans="1:29" x14ac:dyDescent="0.25">
      <c r="A865" s="4" t="str">
        <f t="shared" si="48"/>
        <v>5139.01.11.46</v>
      </c>
      <c r="B865" s="4" t="str">
        <f t="shared" si="49"/>
        <v>5139.01.11</v>
      </c>
      <c r="C865" s="5" t="s">
        <v>629</v>
      </c>
      <c r="D865" s="6" t="s">
        <v>225</v>
      </c>
      <c r="E865" s="6" t="s">
        <v>226</v>
      </c>
      <c r="F865" s="6" t="s">
        <v>7</v>
      </c>
      <c r="G865" s="6" t="s">
        <v>227</v>
      </c>
      <c r="H865" s="6" t="s">
        <v>10</v>
      </c>
      <c r="I865" s="6" t="s">
        <v>3509</v>
      </c>
      <c r="J865" s="6">
        <v>4757</v>
      </c>
      <c r="K865" s="6" t="s">
        <v>3555</v>
      </c>
      <c r="L865" s="6">
        <f t="shared" si="50"/>
        <v>46</v>
      </c>
      <c r="M865" s="7">
        <v>1040000</v>
      </c>
      <c r="N865" s="7">
        <v>3</v>
      </c>
      <c r="O865" s="8" t="s">
        <v>1676</v>
      </c>
      <c r="P865" s="6" t="s">
        <v>1676</v>
      </c>
      <c r="Q865" s="6"/>
      <c r="R865" s="6"/>
      <c r="S865" s="6"/>
      <c r="T865" s="6" t="s">
        <v>2789</v>
      </c>
      <c r="U865" s="6" t="s">
        <v>2790</v>
      </c>
      <c r="V865" s="6" t="s">
        <v>3511</v>
      </c>
      <c r="W865" s="7">
        <v>1</v>
      </c>
      <c r="X865" s="6" t="s">
        <v>3556</v>
      </c>
      <c r="Y865" s="13">
        <v>859194605</v>
      </c>
      <c r="Z865" s="13">
        <v>876168835</v>
      </c>
      <c r="AA865"/>
      <c r="AB865"/>
      <c r="AC865"/>
    </row>
    <row r="866" spans="1:29" x14ac:dyDescent="0.25">
      <c r="A866" s="4" t="str">
        <f t="shared" si="48"/>
        <v>5139.01.11.47</v>
      </c>
      <c r="B866" s="4" t="str">
        <f t="shared" si="49"/>
        <v>5139.01.11</v>
      </c>
      <c r="C866" s="9" t="s">
        <v>629</v>
      </c>
      <c r="D866" s="10" t="s">
        <v>225</v>
      </c>
      <c r="E866" s="10" t="s">
        <v>226</v>
      </c>
      <c r="F866" s="10" t="s">
        <v>7</v>
      </c>
      <c r="G866" s="10" t="s">
        <v>227</v>
      </c>
      <c r="H866" s="10" t="s">
        <v>10</v>
      </c>
      <c r="I866" s="10" t="s">
        <v>3509</v>
      </c>
      <c r="J866" s="10">
        <v>4758</v>
      </c>
      <c r="K866" s="10" t="s">
        <v>3557</v>
      </c>
      <c r="L866" s="6">
        <f t="shared" si="50"/>
        <v>47</v>
      </c>
      <c r="M866" s="11">
        <v>9000000</v>
      </c>
      <c r="N866" s="11">
        <v>100</v>
      </c>
      <c r="O866" s="12" t="s">
        <v>1676</v>
      </c>
      <c r="P866" s="10" t="s">
        <v>546</v>
      </c>
      <c r="Q866" s="10"/>
      <c r="R866" s="10"/>
      <c r="S866" s="10"/>
      <c r="T866" s="10" t="s">
        <v>2789</v>
      </c>
      <c r="U866" s="10" t="s">
        <v>2790</v>
      </c>
      <c r="V866" s="10" t="s">
        <v>3511</v>
      </c>
      <c r="W866" s="11">
        <v>1</v>
      </c>
      <c r="X866" s="10" t="s">
        <v>3558</v>
      </c>
      <c r="Y866" s="13">
        <v>859194605</v>
      </c>
      <c r="Z866" s="13">
        <v>876168835</v>
      </c>
      <c r="AA866"/>
      <c r="AB866"/>
      <c r="AC866"/>
    </row>
    <row r="867" spans="1:29" x14ac:dyDescent="0.25">
      <c r="A867" s="4" t="str">
        <f t="shared" si="48"/>
        <v>5139.01.11.48</v>
      </c>
      <c r="B867" s="4" t="str">
        <f t="shared" si="49"/>
        <v>5139.01.11</v>
      </c>
      <c r="C867" s="9" t="s">
        <v>629</v>
      </c>
      <c r="D867" s="10" t="s">
        <v>225</v>
      </c>
      <c r="E867" s="10" t="s">
        <v>226</v>
      </c>
      <c r="F867" s="10" t="s">
        <v>7</v>
      </c>
      <c r="G867" s="10" t="s">
        <v>227</v>
      </c>
      <c r="H867" s="10" t="s">
        <v>10</v>
      </c>
      <c r="I867" s="10" t="s">
        <v>3509</v>
      </c>
      <c r="J867" s="10">
        <v>4759</v>
      </c>
      <c r="K867" s="10" t="s">
        <v>3587</v>
      </c>
      <c r="L867" s="6">
        <f t="shared" si="50"/>
        <v>48</v>
      </c>
      <c r="M867" s="11">
        <v>2400000</v>
      </c>
      <c r="N867" s="11">
        <v>100</v>
      </c>
      <c r="O867" s="12" t="s">
        <v>1676</v>
      </c>
      <c r="P867" s="10" t="s">
        <v>546</v>
      </c>
      <c r="Q867" s="10"/>
      <c r="R867" s="10"/>
      <c r="S867" s="10"/>
      <c r="T867" s="10" t="s">
        <v>2789</v>
      </c>
      <c r="U867" s="10" t="s">
        <v>2790</v>
      </c>
      <c r="V867" s="10" t="s">
        <v>3511</v>
      </c>
      <c r="W867" s="11">
        <v>1</v>
      </c>
      <c r="X867" s="10" t="s">
        <v>3588</v>
      </c>
      <c r="Y867" s="13">
        <v>859194605</v>
      </c>
      <c r="Z867" s="13">
        <v>876168835</v>
      </c>
      <c r="AA867"/>
      <c r="AB867"/>
      <c r="AC867"/>
    </row>
    <row r="868" spans="1:29" x14ac:dyDescent="0.25">
      <c r="A868" s="4" t="str">
        <f t="shared" si="48"/>
        <v>5139.01.11.49</v>
      </c>
      <c r="B868" s="4" t="str">
        <f t="shared" si="49"/>
        <v>5139.01.11</v>
      </c>
      <c r="C868" s="5" t="s">
        <v>629</v>
      </c>
      <c r="D868" s="6" t="s">
        <v>225</v>
      </c>
      <c r="E868" s="6" t="s">
        <v>226</v>
      </c>
      <c r="F868" s="6" t="s">
        <v>7</v>
      </c>
      <c r="G868" s="6" t="s">
        <v>227</v>
      </c>
      <c r="H868" s="6" t="s">
        <v>10</v>
      </c>
      <c r="I868" s="6" t="s">
        <v>3509</v>
      </c>
      <c r="J868" s="6">
        <v>4760</v>
      </c>
      <c r="K868" s="6" t="s">
        <v>3543</v>
      </c>
      <c r="L868" s="6">
        <f t="shared" si="50"/>
        <v>49</v>
      </c>
      <c r="M868" s="7">
        <v>4250000</v>
      </c>
      <c r="N868" s="7">
        <v>100</v>
      </c>
      <c r="O868" s="8" t="s">
        <v>1676</v>
      </c>
      <c r="P868" s="6" t="s">
        <v>546</v>
      </c>
      <c r="Q868" s="6"/>
      <c r="R868" s="6"/>
      <c r="S868" s="6"/>
      <c r="T868" s="6" t="s">
        <v>2789</v>
      </c>
      <c r="U868" s="6" t="s">
        <v>2790</v>
      </c>
      <c r="V868" s="6" t="s">
        <v>3511</v>
      </c>
      <c r="W868" s="7">
        <v>1</v>
      </c>
      <c r="X868" s="6" t="s">
        <v>3544</v>
      </c>
      <c r="Y868" s="13">
        <v>859194605</v>
      </c>
      <c r="Z868" s="13">
        <v>876168835</v>
      </c>
      <c r="AA868"/>
      <c r="AB868"/>
      <c r="AC868"/>
    </row>
    <row r="869" spans="1:29" x14ac:dyDescent="0.25">
      <c r="A869" s="4" t="str">
        <f t="shared" si="48"/>
        <v>5139.01.11.50</v>
      </c>
      <c r="B869" s="4" t="str">
        <f t="shared" si="49"/>
        <v>5139.01.11</v>
      </c>
      <c r="C869" s="9" t="s">
        <v>629</v>
      </c>
      <c r="D869" s="10" t="s">
        <v>225</v>
      </c>
      <c r="E869" s="10" t="s">
        <v>226</v>
      </c>
      <c r="F869" s="10" t="s">
        <v>7</v>
      </c>
      <c r="G869" s="10" t="s">
        <v>227</v>
      </c>
      <c r="H869" s="10" t="s">
        <v>10</v>
      </c>
      <c r="I869" s="10" t="s">
        <v>3509</v>
      </c>
      <c r="J869" s="10">
        <v>4761</v>
      </c>
      <c r="K869" s="10" t="s">
        <v>3541</v>
      </c>
      <c r="L869" s="6">
        <f t="shared" si="50"/>
        <v>50</v>
      </c>
      <c r="M869" s="11">
        <v>200000</v>
      </c>
      <c r="N869" s="11">
        <v>100</v>
      </c>
      <c r="O869" s="12" t="s">
        <v>1676</v>
      </c>
      <c r="P869" s="10" t="s">
        <v>546</v>
      </c>
      <c r="Q869" s="10"/>
      <c r="R869" s="10"/>
      <c r="S869" s="10"/>
      <c r="T869" s="10" t="s">
        <v>2789</v>
      </c>
      <c r="U869" s="10" t="s">
        <v>2790</v>
      </c>
      <c r="V869" s="10" t="s">
        <v>3511</v>
      </c>
      <c r="W869" s="11">
        <v>1</v>
      </c>
      <c r="X869" s="10" t="s">
        <v>3542</v>
      </c>
      <c r="Y869" s="13">
        <v>859194605</v>
      </c>
      <c r="Z869" s="13">
        <v>876168835</v>
      </c>
      <c r="AA869"/>
      <c r="AB869"/>
      <c r="AC869"/>
    </row>
    <row r="870" spans="1:29" x14ac:dyDescent="0.25">
      <c r="A870" s="4" t="str">
        <f t="shared" si="48"/>
        <v>5140.01.11.1</v>
      </c>
      <c r="B870" s="4" t="str">
        <f t="shared" si="49"/>
        <v>5140.01.11</v>
      </c>
      <c r="C870" s="9" t="s">
        <v>629</v>
      </c>
      <c r="D870" s="10" t="s">
        <v>228</v>
      </c>
      <c r="E870" s="10" t="s">
        <v>229</v>
      </c>
      <c r="F870" s="10" t="s">
        <v>7</v>
      </c>
      <c r="G870" s="10" t="s">
        <v>230</v>
      </c>
      <c r="H870" s="10" t="s">
        <v>10</v>
      </c>
      <c r="I870" s="10" t="s">
        <v>3621</v>
      </c>
      <c r="J870" s="10">
        <v>2059</v>
      </c>
      <c r="K870" s="10" t="s">
        <v>3637</v>
      </c>
      <c r="L870" s="6">
        <f t="shared" si="50"/>
        <v>1</v>
      </c>
      <c r="M870" s="11">
        <v>188355525</v>
      </c>
      <c r="N870" s="11">
        <v>125000</v>
      </c>
      <c r="O870" s="12" t="s">
        <v>3638</v>
      </c>
      <c r="P870" s="10" t="s">
        <v>3624</v>
      </c>
      <c r="Q870" s="10"/>
      <c r="R870" s="10"/>
      <c r="S870" s="10"/>
      <c r="T870" s="10" t="s">
        <v>634</v>
      </c>
      <c r="U870" s="10" t="s">
        <v>635</v>
      </c>
      <c r="V870" s="10" t="s">
        <v>3625</v>
      </c>
      <c r="W870" s="11">
        <v>3</v>
      </c>
      <c r="X870" s="10" t="s">
        <v>3639</v>
      </c>
      <c r="Y870" s="13">
        <v>288187514</v>
      </c>
      <c r="Z870" s="13">
        <v>289847514</v>
      </c>
      <c r="AA870"/>
      <c r="AB870"/>
      <c r="AC870"/>
    </row>
    <row r="871" spans="1:29" x14ac:dyDescent="0.25">
      <c r="A871" s="4" t="str">
        <f t="shared" si="48"/>
        <v>5140.01.11.2</v>
      </c>
      <c r="B871" s="4" t="str">
        <f t="shared" si="49"/>
        <v>5140.01.11</v>
      </c>
      <c r="C871" s="9" t="s">
        <v>629</v>
      </c>
      <c r="D871" s="10" t="s">
        <v>228</v>
      </c>
      <c r="E871" s="10" t="s">
        <v>229</v>
      </c>
      <c r="F871" s="10" t="s">
        <v>7</v>
      </c>
      <c r="G871" s="10" t="s">
        <v>230</v>
      </c>
      <c r="H871" s="10" t="s">
        <v>10</v>
      </c>
      <c r="I871" s="10" t="s">
        <v>3621</v>
      </c>
      <c r="J871" s="10">
        <v>2083</v>
      </c>
      <c r="K871" s="10" t="s">
        <v>3622</v>
      </c>
      <c r="L871" s="6">
        <f t="shared" si="50"/>
        <v>2</v>
      </c>
      <c r="M871" s="11">
        <v>39250000</v>
      </c>
      <c r="N871" s="11">
        <v>250000</v>
      </c>
      <c r="O871" s="12" t="s">
        <v>3623</v>
      </c>
      <c r="P871" s="10" t="s">
        <v>3624</v>
      </c>
      <c r="Q871" s="10"/>
      <c r="R871" s="10"/>
      <c r="S871" s="10"/>
      <c r="T871" s="10" t="s">
        <v>634</v>
      </c>
      <c r="U871" s="10" t="s">
        <v>635</v>
      </c>
      <c r="V871" s="10" t="s">
        <v>3625</v>
      </c>
      <c r="W871" s="11">
        <v>3</v>
      </c>
      <c r="X871" s="10" t="s">
        <v>3626</v>
      </c>
      <c r="Y871" s="13">
        <v>288187514</v>
      </c>
      <c r="Z871" s="13">
        <v>289847514</v>
      </c>
      <c r="AA871"/>
      <c r="AB871"/>
      <c r="AC871"/>
    </row>
    <row r="872" spans="1:29" x14ac:dyDescent="0.25">
      <c r="A872" s="4" t="str">
        <f t="shared" si="48"/>
        <v>5140.01.11.3</v>
      </c>
      <c r="B872" s="4" t="str">
        <f t="shared" si="49"/>
        <v>5140.01.11</v>
      </c>
      <c r="C872" s="5" t="s">
        <v>629</v>
      </c>
      <c r="D872" s="6" t="s">
        <v>228</v>
      </c>
      <c r="E872" s="6" t="s">
        <v>229</v>
      </c>
      <c r="F872" s="6" t="s">
        <v>7</v>
      </c>
      <c r="G872" s="6" t="s">
        <v>230</v>
      </c>
      <c r="H872" s="6" t="s">
        <v>10</v>
      </c>
      <c r="I872" s="6" t="s">
        <v>3621</v>
      </c>
      <c r="J872" s="6">
        <v>2084</v>
      </c>
      <c r="K872" s="6" t="s">
        <v>3635</v>
      </c>
      <c r="L872" s="6">
        <f t="shared" si="50"/>
        <v>3</v>
      </c>
      <c r="M872" s="7">
        <v>7950000</v>
      </c>
      <c r="N872" s="7">
        <v>75000</v>
      </c>
      <c r="O872" s="8" t="s">
        <v>238</v>
      </c>
      <c r="P872" s="6" t="s">
        <v>3624</v>
      </c>
      <c r="Q872" s="6"/>
      <c r="R872" s="6"/>
      <c r="S872" s="6"/>
      <c r="T872" s="6" t="s">
        <v>634</v>
      </c>
      <c r="U872" s="6" t="s">
        <v>635</v>
      </c>
      <c r="V872" s="6" t="s">
        <v>3625</v>
      </c>
      <c r="W872" s="7">
        <v>3</v>
      </c>
      <c r="X872" s="6" t="s">
        <v>3636</v>
      </c>
      <c r="Y872" s="13">
        <v>288187514</v>
      </c>
      <c r="Z872" s="13">
        <v>289847514</v>
      </c>
      <c r="AA872"/>
      <c r="AB872"/>
      <c r="AC872"/>
    </row>
    <row r="873" spans="1:29" x14ac:dyDescent="0.25">
      <c r="A873" s="4" t="str">
        <f t="shared" si="48"/>
        <v>5140.01.11.4</v>
      </c>
      <c r="B873" s="4" t="str">
        <f t="shared" si="49"/>
        <v>5140.01.11</v>
      </c>
      <c r="C873" s="9" t="s">
        <v>629</v>
      </c>
      <c r="D873" s="10" t="s">
        <v>228</v>
      </c>
      <c r="E873" s="10" t="s">
        <v>229</v>
      </c>
      <c r="F873" s="10" t="s">
        <v>7</v>
      </c>
      <c r="G873" s="10" t="s">
        <v>230</v>
      </c>
      <c r="H873" s="10" t="s">
        <v>10</v>
      </c>
      <c r="I873" s="10" t="s">
        <v>3621</v>
      </c>
      <c r="J873" s="10">
        <v>2085</v>
      </c>
      <c r="K873" s="10" t="s">
        <v>3642</v>
      </c>
      <c r="L873" s="6">
        <f t="shared" si="50"/>
        <v>4</v>
      </c>
      <c r="M873" s="11">
        <v>4495068</v>
      </c>
      <c r="N873" s="11">
        <v>6000000</v>
      </c>
      <c r="O873" s="12" t="s">
        <v>232</v>
      </c>
      <c r="P873" s="10" t="s">
        <v>3624</v>
      </c>
      <c r="Q873" s="10"/>
      <c r="R873" s="10"/>
      <c r="S873" s="10"/>
      <c r="T873" s="10" t="s">
        <v>634</v>
      </c>
      <c r="U873" s="10" t="s">
        <v>635</v>
      </c>
      <c r="V873" s="10" t="s">
        <v>3625</v>
      </c>
      <c r="W873" s="11">
        <v>3</v>
      </c>
      <c r="X873" s="10" t="s">
        <v>3643</v>
      </c>
      <c r="Y873" s="13">
        <v>288187514</v>
      </c>
      <c r="Z873" s="13">
        <v>289847514</v>
      </c>
      <c r="AA873"/>
      <c r="AB873"/>
      <c r="AC873"/>
    </row>
    <row r="874" spans="1:29" x14ac:dyDescent="0.25">
      <c r="A874" s="4" t="str">
        <f t="shared" si="48"/>
        <v>5140.01.11.5</v>
      </c>
      <c r="B874" s="4" t="str">
        <f t="shared" si="49"/>
        <v>5140.01.11</v>
      </c>
      <c r="C874" s="5" t="s">
        <v>629</v>
      </c>
      <c r="D874" s="6" t="s">
        <v>228</v>
      </c>
      <c r="E874" s="6" t="s">
        <v>229</v>
      </c>
      <c r="F874" s="6" t="s">
        <v>7</v>
      </c>
      <c r="G874" s="6" t="s">
        <v>230</v>
      </c>
      <c r="H874" s="6" t="s">
        <v>10</v>
      </c>
      <c r="I874" s="6" t="s">
        <v>3621</v>
      </c>
      <c r="J874" s="6">
        <v>2087</v>
      </c>
      <c r="K874" s="6" t="s">
        <v>3627</v>
      </c>
      <c r="L874" s="6">
        <f t="shared" si="50"/>
        <v>5</v>
      </c>
      <c r="M874" s="7">
        <v>5900800</v>
      </c>
      <c r="N874" s="7">
        <v>4144</v>
      </c>
      <c r="O874" s="8" t="s">
        <v>234</v>
      </c>
      <c r="P874" s="6" t="s">
        <v>3624</v>
      </c>
      <c r="Q874" s="6"/>
      <c r="R874" s="6"/>
      <c r="S874" s="6"/>
      <c r="T874" s="6" t="s">
        <v>634</v>
      </c>
      <c r="U874" s="6" t="s">
        <v>635</v>
      </c>
      <c r="V874" s="6" t="s">
        <v>3625</v>
      </c>
      <c r="W874" s="7">
        <v>3</v>
      </c>
      <c r="X874" s="6" t="s">
        <v>3628</v>
      </c>
      <c r="Y874" s="13">
        <v>288187514</v>
      </c>
      <c r="Z874" s="13">
        <v>289847514</v>
      </c>
      <c r="AA874"/>
      <c r="AB874"/>
      <c r="AC874"/>
    </row>
    <row r="875" spans="1:29" x14ac:dyDescent="0.25">
      <c r="A875" s="4" t="str">
        <f t="shared" si="48"/>
        <v>5140.01.11.6</v>
      </c>
      <c r="B875" s="4" t="str">
        <f t="shared" si="49"/>
        <v>5140.01.11</v>
      </c>
      <c r="C875" s="5" t="s">
        <v>629</v>
      </c>
      <c r="D875" s="6" t="s">
        <v>228</v>
      </c>
      <c r="E875" s="6" t="s">
        <v>229</v>
      </c>
      <c r="F875" s="6" t="s">
        <v>7</v>
      </c>
      <c r="G875" s="6" t="s">
        <v>230</v>
      </c>
      <c r="H875" s="6" t="s">
        <v>10</v>
      </c>
      <c r="I875" s="6" t="s">
        <v>3621</v>
      </c>
      <c r="J875" s="6">
        <v>2088</v>
      </c>
      <c r="K875" s="6" t="s">
        <v>3644</v>
      </c>
      <c r="L875" s="6">
        <f t="shared" si="50"/>
        <v>6</v>
      </c>
      <c r="M875" s="7">
        <v>12436300</v>
      </c>
      <c r="N875" s="7">
        <v>9266</v>
      </c>
      <c r="O875" s="8" t="s">
        <v>3645</v>
      </c>
      <c r="P875" s="6" t="s">
        <v>3624</v>
      </c>
      <c r="Q875" s="6"/>
      <c r="R875" s="6"/>
      <c r="S875" s="6"/>
      <c r="T875" s="6" t="s">
        <v>634</v>
      </c>
      <c r="U875" s="6" t="s">
        <v>635</v>
      </c>
      <c r="V875" s="6" t="s">
        <v>3625</v>
      </c>
      <c r="W875" s="7">
        <v>3</v>
      </c>
      <c r="X875" s="6" t="s">
        <v>3646</v>
      </c>
      <c r="Y875" s="13">
        <v>288187514</v>
      </c>
      <c r="Z875" s="13">
        <v>289847514</v>
      </c>
      <c r="AA875"/>
      <c r="AB875"/>
      <c r="AC875"/>
    </row>
    <row r="876" spans="1:29" x14ac:dyDescent="0.25">
      <c r="A876" s="4" t="str">
        <f t="shared" si="48"/>
        <v>5140.01.11.7</v>
      </c>
      <c r="B876" s="4" t="str">
        <f t="shared" si="49"/>
        <v>5140.01.11</v>
      </c>
      <c r="C876" s="9" t="s">
        <v>629</v>
      </c>
      <c r="D876" s="10" t="s">
        <v>228</v>
      </c>
      <c r="E876" s="10" t="s">
        <v>229</v>
      </c>
      <c r="F876" s="10" t="s">
        <v>7</v>
      </c>
      <c r="G876" s="10" t="s">
        <v>230</v>
      </c>
      <c r="H876" s="10" t="s">
        <v>10</v>
      </c>
      <c r="I876" s="10" t="s">
        <v>3621</v>
      </c>
      <c r="J876" s="10">
        <v>2089</v>
      </c>
      <c r="K876" s="10" t="s">
        <v>3629</v>
      </c>
      <c r="L876" s="6">
        <f t="shared" si="50"/>
        <v>7</v>
      </c>
      <c r="M876" s="11">
        <v>9370600</v>
      </c>
      <c r="N876" s="11">
        <v>6869</v>
      </c>
      <c r="O876" s="12" t="s">
        <v>235</v>
      </c>
      <c r="P876" s="10" t="s">
        <v>3624</v>
      </c>
      <c r="Q876" s="10"/>
      <c r="R876" s="10"/>
      <c r="S876" s="10"/>
      <c r="T876" s="10" t="s">
        <v>634</v>
      </c>
      <c r="U876" s="10" t="s">
        <v>635</v>
      </c>
      <c r="V876" s="10" t="s">
        <v>3625</v>
      </c>
      <c r="W876" s="11">
        <v>3</v>
      </c>
      <c r="X876" s="10" t="s">
        <v>3630</v>
      </c>
      <c r="Y876" s="13">
        <v>288187514</v>
      </c>
      <c r="Z876" s="13">
        <v>289847514</v>
      </c>
      <c r="AA876"/>
      <c r="AB876"/>
      <c r="AC876"/>
    </row>
    <row r="877" spans="1:29" x14ac:dyDescent="0.25">
      <c r="A877" s="4" t="str">
        <f t="shared" si="48"/>
        <v>5140.01.11.8</v>
      </c>
      <c r="B877" s="4" t="str">
        <f t="shared" si="49"/>
        <v>5140.01.11</v>
      </c>
      <c r="C877" s="5" t="s">
        <v>629</v>
      </c>
      <c r="D877" s="6" t="s">
        <v>228</v>
      </c>
      <c r="E877" s="6" t="s">
        <v>229</v>
      </c>
      <c r="F877" s="6" t="s">
        <v>7</v>
      </c>
      <c r="G877" s="6" t="s">
        <v>230</v>
      </c>
      <c r="H877" s="6" t="s">
        <v>10</v>
      </c>
      <c r="I877" s="6" t="s">
        <v>3621</v>
      </c>
      <c r="J877" s="6">
        <v>2090</v>
      </c>
      <c r="K877" s="6" t="s">
        <v>3631</v>
      </c>
      <c r="L877" s="6">
        <f t="shared" si="50"/>
        <v>8</v>
      </c>
      <c r="M877" s="7">
        <v>1153600</v>
      </c>
      <c r="N877" s="7">
        <v>824</v>
      </c>
      <c r="O877" s="8" t="s">
        <v>231</v>
      </c>
      <c r="P877" s="6" t="s">
        <v>3624</v>
      </c>
      <c r="Q877" s="6"/>
      <c r="R877" s="6"/>
      <c r="S877" s="6"/>
      <c r="T877" s="6" t="s">
        <v>634</v>
      </c>
      <c r="U877" s="6" t="s">
        <v>635</v>
      </c>
      <c r="V877" s="6" t="s">
        <v>3625</v>
      </c>
      <c r="W877" s="7">
        <v>3</v>
      </c>
      <c r="X877" s="6" t="s">
        <v>3632</v>
      </c>
      <c r="Y877" s="13">
        <v>288187514</v>
      </c>
      <c r="Z877" s="13">
        <v>289847514</v>
      </c>
      <c r="AA877"/>
      <c r="AB877"/>
      <c r="AC877"/>
    </row>
    <row r="878" spans="1:29" x14ac:dyDescent="0.25">
      <c r="A878" s="4" t="str">
        <f t="shared" si="48"/>
        <v>5140.01.11.9</v>
      </c>
      <c r="B878" s="4" t="str">
        <f t="shared" si="49"/>
        <v>5140.01.11</v>
      </c>
      <c r="C878" s="5" t="s">
        <v>629</v>
      </c>
      <c r="D878" s="6" t="s">
        <v>228</v>
      </c>
      <c r="E878" s="6" t="s">
        <v>229</v>
      </c>
      <c r="F878" s="6" t="s">
        <v>7</v>
      </c>
      <c r="G878" s="6" t="s">
        <v>230</v>
      </c>
      <c r="H878" s="6" t="s">
        <v>10</v>
      </c>
      <c r="I878" s="6" t="s">
        <v>3621</v>
      </c>
      <c r="J878" s="6">
        <v>2091</v>
      </c>
      <c r="K878" s="6" t="s">
        <v>3640</v>
      </c>
      <c r="L878" s="6">
        <f t="shared" si="50"/>
        <v>9</v>
      </c>
      <c r="M878" s="7">
        <v>1376496</v>
      </c>
      <c r="N878" s="7">
        <v>2175</v>
      </c>
      <c r="O878" s="8" t="s">
        <v>236</v>
      </c>
      <c r="P878" s="6" t="s">
        <v>3624</v>
      </c>
      <c r="Q878" s="6"/>
      <c r="R878" s="6"/>
      <c r="S878" s="6"/>
      <c r="T878" s="6" t="s">
        <v>634</v>
      </c>
      <c r="U878" s="6" t="s">
        <v>635</v>
      </c>
      <c r="V878" s="6" t="s">
        <v>3625</v>
      </c>
      <c r="W878" s="7">
        <v>3</v>
      </c>
      <c r="X878" s="6" t="s">
        <v>3641</v>
      </c>
      <c r="Y878" s="13">
        <v>288187514</v>
      </c>
      <c r="Z878" s="13">
        <v>289847514</v>
      </c>
      <c r="AA878"/>
      <c r="AB878"/>
      <c r="AC878"/>
    </row>
    <row r="879" spans="1:29" x14ac:dyDescent="0.25">
      <c r="A879" s="4" t="str">
        <f t="shared" si="48"/>
        <v>5140.01.11.10</v>
      </c>
      <c r="B879" s="4" t="str">
        <f t="shared" si="49"/>
        <v>5140.01.11</v>
      </c>
      <c r="C879" s="9" t="s">
        <v>629</v>
      </c>
      <c r="D879" s="10" t="s">
        <v>228</v>
      </c>
      <c r="E879" s="10" t="s">
        <v>229</v>
      </c>
      <c r="F879" s="10" t="s">
        <v>7</v>
      </c>
      <c r="G879" s="10" t="s">
        <v>230</v>
      </c>
      <c r="H879" s="10" t="s">
        <v>10</v>
      </c>
      <c r="I879" s="10" t="s">
        <v>3621</v>
      </c>
      <c r="J879" s="10">
        <v>2092</v>
      </c>
      <c r="K879" s="10" t="s">
        <v>3647</v>
      </c>
      <c r="L879" s="6">
        <f t="shared" si="50"/>
        <v>10</v>
      </c>
      <c r="M879" s="11">
        <v>781250</v>
      </c>
      <c r="N879" s="11">
        <v>625</v>
      </c>
      <c r="O879" s="12" t="s">
        <v>239</v>
      </c>
      <c r="P879" s="10" t="s">
        <v>3624</v>
      </c>
      <c r="Q879" s="10"/>
      <c r="R879" s="10"/>
      <c r="S879" s="10"/>
      <c r="T879" s="10" t="s">
        <v>634</v>
      </c>
      <c r="U879" s="10" t="s">
        <v>635</v>
      </c>
      <c r="V879" s="10" t="s">
        <v>3625</v>
      </c>
      <c r="W879" s="11">
        <v>3</v>
      </c>
      <c r="X879" s="10" t="s">
        <v>3648</v>
      </c>
      <c r="Y879" s="13">
        <v>288187514</v>
      </c>
      <c r="Z879" s="13">
        <v>289847514</v>
      </c>
      <c r="AA879"/>
      <c r="AB879"/>
      <c r="AC879"/>
    </row>
    <row r="880" spans="1:29" x14ac:dyDescent="0.25">
      <c r="A880" s="4" t="str">
        <f t="shared" si="48"/>
        <v>5140.01.11.11</v>
      </c>
      <c r="B880" s="4" t="str">
        <f t="shared" si="49"/>
        <v>5140.01.11</v>
      </c>
      <c r="C880" s="5" t="s">
        <v>629</v>
      </c>
      <c r="D880" s="6" t="s">
        <v>228</v>
      </c>
      <c r="E880" s="6" t="s">
        <v>229</v>
      </c>
      <c r="F880" s="6" t="s">
        <v>7</v>
      </c>
      <c r="G880" s="6" t="s">
        <v>230</v>
      </c>
      <c r="H880" s="6" t="s">
        <v>10</v>
      </c>
      <c r="I880" s="6" t="s">
        <v>3621</v>
      </c>
      <c r="J880" s="6">
        <v>2093</v>
      </c>
      <c r="K880" s="6" t="s">
        <v>3649</v>
      </c>
      <c r="L880" s="6">
        <f t="shared" si="50"/>
        <v>11</v>
      </c>
      <c r="M880" s="7">
        <v>300000</v>
      </c>
      <c r="N880" s="7">
        <v>200</v>
      </c>
      <c r="O880" s="8" t="s">
        <v>233</v>
      </c>
      <c r="P880" s="6" t="s">
        <v>3624</v>
      </c>
      <c r="Q880" s="6"/>
      <c r="R880" s="6"/>
      <c r="S880" s="6"/>
      <c r="T880" s="6" t="s">
        <v>634</v>
      </c>
      <c r="U880" s="6" t="s">
        <v>635</v>
      </c>
      <c r="V880" s="6" t="s">
        <v>3625</v>
      </c>
      <c r="W880" s="7">
        <v>3</v>
      </c>
      <c r="X880" s="6" t="s">
        <v>3650</v>
      </c>
      <c r="Y880" s="13">
        <v>288187514</v>
      </c>
      <c r="Z880" s="13">
        <v>289847514</v>
      </c>
      <c r="AA880"/>
      <c r="AB880"/>
      <c r="AC880"/>
    </row>
    <row r="881" spans="1:29" x14ac:dyDescent="0.25">
      <c r="A881" s="4" t="str">
        <f t="shared" si="48"/>
        <v>5140.01.11.12</v>
      </c>
      <c r="B881" s="4" t="str">
        <f t="shared" si="49"/>
        <v>5140.01.11</v>
      </c>
      <c r="C881" s="9" t="s">
        <v>629</v>
      </c>
      <c r="D881" s="10" t="s">
        <v>228</v>
      </c>
      <c r="E881" s="10" t="s">
        <v>229</v>
      </c>
      <c r="F881" s="10" t="s">
        <v>7</v>
      </c>
      <c r="G881" s="10" t="s">
        <v>230</v>
      </c>
      <c r="H881" s="10" t="s">
        <v>10</v>
      </c>
      <c r="I881" s="10" t="s">
        <v>3621</v>
      </c>
      <c r="J881" s="10">
        <v>2094</v>
      </c>
      <c r="K881" s="10" t="s">
        <v>3633</v>
      </c>
      <c r="L881" s="6">
        <f t="shared" si="50"/>
        <v>12</v>
      </c>
      <c r="M881" s="11">
        <v>6017875</v>
      </c>
      <c r="N881" s="11">
        <v>400</v>
      </c>
      <c r="O881" s="12" t="s">
        <v>237</v>
      </c>
      <c r="P881" s="10" t="s">
        <v>3624</v>
      </c>
      <c r="Q881" s="10"/>
      <c r="R881" s="10"/>
      <c r="S881" s="10"/>
      <c r="T881" s="10" t="s">
        <v>634</v>
      </c>
      <c r="U881" s="10" t="s">
        <v>635</v>
      </c>
      <c r="V881" s="10" t="s">
        <v>3625</v>
      </c>
      <c r="W881" s="11">
        <v>3</v>
      </c>
      <c r="X881" s="10" t="s">
        <v>3634</v>
      </c>
      <c r="Y881" s="13">
        <v>288187514</v>
      </c>
      <c r="Z881" s="13">
        <v>289847514</v>
      </c>
      <c r="AA881"/>
      <c r="AB881"/>
      <c r="AC881"/>
    </row>
    <row r="882" spans="1:29" x14ac:dyDescent="0.25">
      <c r="A882" s="4" t="str">
        <f t="shared" si="48"/>
        <v>5142.01.11.1</v>
      </c>
      <c r="B882" s="4" t="str">
        <f t="shared" si="49"/>
        <v>5142.01.11</v>
      </c>
      <c r="C882" s="9" t="s">
        <v>629</v>
      </c>
      <c r="D882" s="10" t="s">
        <v>3651</v>
      </c>
      <c r="E882" s="10" t="s">
        <v>3652</v>
      </c>
      <c r="F882" s="10" t="s">
        <v>7</v>
      </c>
      <c r="G882" s="10" t="s">
        <v>3653</v>
      </c>
      <c r="H882" s="10" t="s">
        <v>10</v>
      </c>
      <c r="I882" s="10" t="s">
        <v>3654</v>
      </c>
      <c r="J882" s="10">
        <v>4910</v>
      </c>
      <c r="K882" s="10" t="s">
        <v>3655</v>
      </c>
      <c r="L882" s="6">
        <f t="shared" si="50"/>
        <v>1</v>
      </c>
      <c r="M882" s="11">
        <v>8316074.4900000002</v>
      </c>
      <c r="N882" s="11">
        <v>23</v>
      </c>
      <c r="O882" s="12" t="s">
        <v>3656</v>
      </c>
      <c r="P882" s="10" t="s">
        <v>3657</v>
      </c>
      <c r="Q882" s="10"/>
      <c r="R882" s="10"/>
      <c r="S882" s="10"/>
      <c r="T882" s="10" t="s">
        <v>634</v>
      </c>
      <c r="U882" s="10" t="s">
        <v>635</v>
      </c>
      <c r="V882" s="10" t="s">
        <v>3658</v>
      </c>
      <c r="W882" s="11">
        <v>2</v>
      </c>
      <c r="X882" s="10" t="s">
        <v>3659</v>
      </c>
      <c r="Y882" s="13">
        <v>919383929</v>
      </c>
      <c r="Z882" s="13">
        <v>1398888143</v>
      </c>
      <c r="AA882"/>
      <c r="AB882"/>
      <c r="AC882"/>
    </row>
    <row r="883" spans="1:29" x14ac:dyDescent="0.25">
      <c r="A883" s="4" t="str">
        <f t="shared" si="48"/>
        <v>5142.01.11.2</v>
      </c>
      <c r="B883" s="4" t="str">
        <f t="shared" si="49"/>
        <v>5142.01.11</v>
      </c>
      <c r="C883" s="9" t="s">
        <v>629</v>
      </c>
      <c r="D883" s="10" t="s">
        <v>3651</v>
      </c>
      <c r="E883" s="10" t="s">
        <v>3652</v>
      </c>
      <c r="F883" s="10" t="s">
        <v>7</v>
      </c>
      <c r="G883" s="10" t="s">
        <v>3653</v>
      </c>
      <c r="H883" s="10" t="s">
        <v>10</v>
      </c>
      <c r="I883" s="10" t="s">
        <v>3654</v>
      </c>
      <c r="J883" s="10">
        <v>4911</v>
      </c>
      <c r="K883" s="10" t="s">
        <v>3712</v>
      </c>
      <c r="L883" s="6">
        <f t="shared" si="50"/>
        <v>2</v>
      </c>
      <c r="M883" s="11">
        <v>45000000</v>
      </c>
      <c r="N883" s="11">
        <v>50</v>
      </c>
      <c r="O883" s="12" t="s">
        <v>3656</v>
      </c>
      <c r="P883" s="10" t="s">
        <v>3713</v>
      </c>
      <c r="Q883" s="10"/>
      <c r="R883" s="10"/>
      <c r="S883" s="10"/>
      <c r="T883" s="10" t="s">
        <v>634</v>
      </c>
      <c r="U883" s="10" t="s">
        <v>635</v>
      </c>
      <c r="V883" s="10" t="s">
        <v>3658</v>
      </c>
      <c r="W883" s="11">
        <v>2</v>
      </c>
      <c r="X883" s="10" t="s">
        <v>3714</v>
      </c>
      <c r="Y883" s="13">
        <v>919383929</v>
      </c>
      <c r="Z883" s="13">
        <v>1398888143</v>
      </c>
      <c r="AA883"/>
      <c r="AB883"/>
      <c r="AC883"/>
    </row>
    <row r="884" spans="1:29" x14ac:dyDescent="0.25">
      <c r="A884" s="4" t="str">
        <f t="shared" si="48"/>
        <v>5142.01.11.3</v>
      </c>
      <c r="B884" s="4" t="str">
        <f t="shared" si="49"/>
        <v>5142.01.11</v>
      </c>
      <c r="C884" s="5" t="s">
        <v>629</v>
      </c>
      <c r="D884" s="6" t="s">
        <v>3651</v>
      </c>
      <c r="E884" s="6" t="s">
        <v>3652</v>
      </c>
      <c r="F884" s="6" t="s">
        <v>7</v>
      </c>
      <c r="G884" s="6" t="s">
        <v>3653</v>
      </c>
      <c r="H884" s="6" t="s">
        <v>10</v>
      </c>
      <c r="I884" s="6" t="s">
        <v>3654</v>
      </c>
      <c r="J884" s="6">
        <v>4912</v>
      </c>
      <c r="K884" s="6" t="s">
        <v>3660</v>
      </c>
      <c r="L884" s="6">
        <f t="shared" si="50"/>
        <v>3</v>
      </c>
      <c r="M884" s="7">
        <v>45000000</v>
      </c>
      <c r="N884" s="7">
        <v>50</v>
      </c>
      <c r="O884" s="8" t="s">
        <v>3656</v>
      </c>
      <c r="P884" s="6" t="s">
        <v>3657</v>
      </c>
      <c r="Q884" s="6"/>
      <c r="R884" s="6"/>
      <c r="S884" s="6"/>
      <c r="T884" s="6" t="s">
        <v>634</v>
      </c>
      <c r="U884" s="6" t="s">
        <v>635</v>
      </c>
      <c r="V884" s="6" t="s">
        <v>3658</v>
      </c>
      <c r="W884" s="7">
        <v>2</v>
      </c>
      <c r="X884" s="6" t="s">
        <v>3661</v>
      </c>
      <c r="Y884" s="13">
        <v>919383929</v>
      </c>
      <c r="Z884" s="13">
        <v>1398888143</v>
      </c>
      <c r="AA884"/>
      <c r="AB884"/>
      <c r="AC884"/>
    </row>
    <row r="885" spans="1:29" x14ac:dyDescent="0.25">
      <c r="A885" s="4" t="str">
        <f t="shared" si="48"/>
        <v>5142.01.11.4</v>
      </c>
      <c r="B885" s="4" t="str">
        <f t="shared" si="49"/>
        <v>5142.01.11</v>
      </c>
      <c r="C885" s="5" t="s">
        <v>629</v>
      </c>
      <c r="D885" s="6" t="s">
        <v>3651</v>
      </c>
      <c r="E885" s="6" t="s">
        <v>3652</v>
      </c>
      <c r="F885" s="6" t="s">
        <v>7</v>
      </c>
      <c r="G885" s="6" t="s">
        <v>3653</v>
      </c>
      <c r="H885" s="6" t="s">
        <v>10</v>
      </c>
      <c r="I885" s="6" t="s">
        <v>3654</v>
      </c>
      <c r="J885" s="6">
        <v>4913</v>
      </c>
      <c r="K885" s="6" t="s">
        <v>3715</v>
      </c>
      <c r="L885" s="6">
        <f t="shared" si="50"/>
        <v>4</v>
      </c>
      <c r="M885" s="7">
        <v>27000000</v>
      </c>
      <c r="N885" s="7">
        <v>20</v>
      </c>
      <c r="O885" s="8" t="s">
        <v>3656</v>
      </c>
      <c r="P885" s="6" t="s">
        <v>3716</v>
      </c>
      <c r="Q885" s="6"/>
      <c r="R885" s="6"/>
      <c r="S885" s="6"/>
      <c r="T885" s="6" t="s">
        <v>634</v>
      </c>
      <c r="U885" s="6" t="s">
        <v>635</v>
      </c>
      <c r="V885" s="6" t="s">
        <v>3658</v>
      </c>
      <c r="W885" s="7">
        <v>2</v>
      </c>
      <c r="X885" s="6" t="s">
        <v>3717</v>
      </c>
      <c r="Y885" s="13">
        <v>919383929</v>
      </c>
      <c r="Z885" s="13">
        <v>1398888143</v>
      </c>
      <c r="AA885"/>
      <c r="AB885"/>
      <c r="AC885"/>
    </row>
    <row r="886" spans="1:29" x14ac:dyDescent="0.25">
      <c r="A886" s="4" t="str">
        <f t="shared" si="48"/>
        <v>5142.01.11.5</v>
      </c>
      <c r="B886" s="4" t="str">
        <f t="shared" si="49"/>
        <v>5142.01.11</v>
      </c>
      <c r="C886" s="5" t="s">
        <v>629</v>
      </c>
      <c r="D886" s="6" t="s">
        <v>3651</v>
      </c>
      <c r="E886" s="6" t="s">
        <v>3652</v>
      </c>
      <c r="F886" s="6" t="s">
        <v>7</v>
      </c>
      <c r="G886" s="6" t="s">
        <v>3653</v>
      </c>
      <c r="H886" s="6" t="s">
        <v>10</v>
      </c>
      <c r="I886" s="6" t="s">
        <v>3654</v>
      </c>
      <c r="J886" s="6">
        <v>4931</v>
      </c>
      <c r="K886" s="6" t="s">
        <v>3702</v>
      </c>
      <c r="L886" s="6">
        <f t="shared" si="50"/>
        <v>5</v>
      </c>
      <c r="M886" s="7">
        <v>18000000</v>
      </c>
      <c r="N886" s="7">
        <v>20</v>
      </c>
      <c r="O886" s="8" t="s">
        <v>3656</v>
      </c>
      <c r="P886" s="6" t="s">
        <v>3703</v>
      </c>
      <c r="Q886" s="6"/>
      <c r="R886" s="6"/>
      <c r="S886" s="6"/>
      <c r="T886" s="6" t="s">
        <v>634</v>
      </c>
      <c r="U886" s="6" t="s">
        <v>635</v>
      </c>
      <c r="V886" s="6" t="s">
        <v>3658</v>
      </c>
      <c r="W886" s="7">
        <v>2</v>
      </c>
      <c r="X886" s="6" t="s">
        <v>3704</v>
      </c>
      <c r="Y886" s="13">
        <v>919383929</v>
      </c>
      <c r="Z886" s="13">
        <v>1398888143</v>
      </c>
      <c r="AA886"/>
      <c r="AB886"/>
      <c r="AC886"/>
    </row>
    <row r="887" spans="1:29" x14ac:dyDescent="0.25">
      <c r="A887" s="4" t="str">
        <f t="shared" si="48"/>
        <v>5142.01.11.6</v>
      </c>
      <c r="B887" s="4" t="str">
        <f t="shared" si="49"/>
        <v>5142.01.11</v>
      </c>
      <c r="C887" s="5" t="s">
        <v>629</v>
      </c>
      <c r="D887" s="6" t="s">
        <v>3651</v>
      </c>
      <c r="E887" s="6" t="s">
        <v>3652</v>
      </c>
      <c r="F887" s="6" t="s">
        <v>7</v>
      </c>
      <c r="G887" s="6" t="s">
        <v>3653</v>
      </c>
      <c r="H887" s="6" t="s">
        <v>10</v>
      </c>
      <c r="I887" s="6" t="s">
        <v>3654</v>
      </c>
      <c r="J887" s="6">
        <v>4932</v>
      </c>
      <c r="K887" s="6" t="s">
        <v>3681</v>
      </c>
      <c r="L887" s="6">
        <f t="shared" si="50"/>
        <v>6</v>
      </c>
      <c r="M887" s="7">
        <v>14322433.52</v>
      </c>
      <c r="N887" s="7">
        <v>1</v>
      </c>
      <c r="O887" s="8" t="s">
        <v>3682</v>
      </c>
      <c r="P887" s="6" t="s">
        <v>629</v>
      </c>
      <c r="Q887" s="6"/>
      <c r="R887" s="6"/>
      <c r="S887" s="6"/>
      <c r="T887" s="6" t="s">
        <v>634</v>
      </c>
      <c r="U887" s="6" t="s">
        <v>635</v>
      </c>
      <c r="V887" s="6" t="s">
        <v>3658</v>
      </c>
      <c r="W887" s="7">
        <v>2</v>
      </c>
      <c r="X887" s="6" t="s">
        <v>3683</v>
      </c>
      <c r="Y887" s="13">
        <v>919383929</v>
      </c>
      <c r="Z887" s="13">
        <v>1398888143</v>
      </c>
      <c r="AA887"/>
      <c r="AB887"/>
      <c r="AC887"/>
    </row>
    <row r="888" spans="1:29" x14ac:dyDescent="0.25">
      <c r="A888" s="4" t="str">
        <f t="shared" si="48"/>
        <v>5142.01.11.7</v>
      </c>
      <c r="B888" s="4" t="str">
        <f t="shared" si="49"/>
        <v>5142.01.11</v>
      </c>
      <c r="C888" s="9" t="s">
        <v>629</v>
      </c>
      <c r="D888" s="10" t="s">
        <v>3651</v>
      </c>
      <c r="E888" s="10" t="s">
        <v>3652</v>
      </c>
      <c r="F888" s="10" t="s">
        <v>7</v>
      </c>
      <c r="G888" s="10" t="s">
        <v>3653</v>
      </c>
      <c r="H888" s="10" t="s">
        <v>10</v>
      </c>
      <c r="I888" s="10" t="s">
        <v>3654</v>
      </c>
      <c r="J888" s="10">
        <v>4934</v>
      </c>
      <c r="K888" s="10" t="s">
        <v>3691</v>
      </c>
      <c r="L888" s="6">
        <f t="shared" si="50"/>
        <v>7</v>
      </c>
      <c r="M888" s="11">
        <v>16000000</v>
      </c>
      <c r="N888" s="11">
        <v>1</v>
      </c>
      <c r="O888" s="12" t="s">
        <v>3692</v>
      </c>
      <c r="P888" s="10" t="s">
        <v>3693</v>
      </c>
      <c r="Q888" s="10"/>
      <c r="R888" s="10"/>
      <c r="S888" s="10"/>
      <c r="T888" s="10" t="s">
        <v>634</v>
      </c>
      <c r="U888" s="10" t="s">
        <v>635</v>
      </c>
      <c r="V888" s="10" t="s">
        <v>3658</v>
      </c>
      <c r="W888" s="11">
        <v>2</v>
      </c>
      <c r="X888" s="10" t="s">
        <v>3694</v>
      </c>
      <c r="Y888" s="13">
        <v>919383929</v>
      </c>
      <c r="Z888" s="13">
        <v>1398888143</v>
      </c>
      <c r="AA888"/>
      <c r="AB888"/>
      <c r="AC888"/>
    </row>
    <row r="889" spans="1:29" x14ac:dyDescent="0.25">
      <c r="A889" s="4" t="str">
        <f t="shared" si="48"/>
        <v>5142.01.11.8</v>
      </c>
      <c r="B889" s="4" t="str">
        <f t="shared" si="49"/>
        <v>5142.01.11</v>
      </c>
      <c r="C889" s="9" t="s">
        <v>629</v>
      </c>
      <c r="D889" s="10" t="s">
        <v>3651</v>
      </c>
      <c r="E889" s="10" t="s">
        <v>3652</v>
      </c>
      <c r="F889" s="10" t="s">
        <v>7</v>
      </c>
      <c r="G889" s="10" t="s">
        <v>3653</v>
      </c>
      <c r="H889" s="10" t="s">
        <v>10</v>
      </c>
      <c r="I889" s="10" t="s">
        <v>3654</v>
      </c>
      <c r="J889" s="10">
        <v>4935</v>
      </c>
      <c r="K889" s="10" t="s">
        <v>3662</v>
      </c>
      <c r="L889" s="6">
        <f t="shared" si="50"/>
        <v>8</v>
      </c>
      <c r="M889" s="11">
        <v>8000000</v>
      </c>
      <c r="N889" s="11">
        <v>1</v>
      </c>
      <c r="O889" s="12" t="s">
        <v>3663</v>
      </c>
      <c r="P889" s="10" t="s">
        <v>3664</v>
      </c>
      <c r="Q889" s="10"/>
      <c r="R889" s="10"/>
      <c r="S889" s="10"/>
      <c r="T889" s="10" t="s">
        <v>634</v>
      </c>
      <c r="U889" s="10" t="s">
        <v>635</v>
      </c>
      <c r="V889" s="10" t="s">
        <v>3658</v>
      </c>
      <c r="W889" s="11">
        <v>2</v>
      </c>
      <c r="X889" s="10" t="s">
        <v>3665</v>
      </c>
      <c r="Y889" s="13">
        <v>919383929</v>
      </c>
      <c r="Z889" s="13">
        <v>1398888143</v>
      </c>
      <c r="AA889"/>
      <c r="AB889"/>
      <c r="AC889"/>
    </row>
    <row r="890" spans="1:29" x14ac:dyDescent="0.25">
      <c r="A890" s="4" t="str">
        <f t="shared" si="48"/>
        <v>5142.01.11.9</v>
      </c>
      <c r="B890" s="4" t="str">
        <f t="shared" si="49"/>
        <v>5142.01.11</v>
      </c>
      <c r="C890" s="5" t="s">
        <v>629</v>
      </c>
      <c r="D890" s="6" t="s">
        <v>3651</v>
      </c>
      <c r="E890" s="6" t="s">
        <v>3652</v>
      </c>
      <c r="F890" s="6" t="s">
        <v>7</v>
      </c>
      <c r="G890" s="6" t="s">
        <v>3653</v>
      </c>
      <c r="H890" s="6" t="s">
        <v>10</v>
      </c>
      <c r="I890" s="6" t="s">
        <v>3654</v>
      </c>
      <c r="J890" s="6">
        <v>4936</v>
      </c>
      <c r="K890" s="6" t="s">
        <v>3695</v>
      </c>
      <c r="L890" s="6">
        <f t="shared" si="50"/>
        <v>9</v>
      </c>
      <c r="M890" s="7">
        <v>7000000</v>
      </c>
      <c r="N890" s="7">
        <v>1</v>
      </c>
      <c r="O890" s="8" t="s">
        <v>3696</v>
      </c>
      <c r="P890" s="6" t="s">
        <v>3697</v>
      </c>
      <c r="Q890" s="6"/>
      <c r="R890" s="6"/>
      <c r="S890" s="6"/>
      <c r="T890" s="6" t="s">
        <v>634</v>
      </c>
      <c r="U890" s="6" t="s">
        <v>635</v>
      </c>
      <c r="V890" s="6" t="s">
        <v>3658</v>
      </c>
      <c r="W890" s="7">
        <v>2</v>
      </c>
      <c r="X890" s="6" t="s">
        <v>3698</v>
      </c>
      <c r="Y890" s="13">
        <v>919383929</v>
      </c>
      <c r="Z890" s="13">
        <v>1398888143</v>
      </c>
      <c r="AA890"/>
      <c r="AB890"/>
      <c r="AC890"/>
    </row>
    <row r="891" spans="1:29" x14ac:dyDescent="0.25">
      <c r="A891" s="4" t="str">
        <f t="shared" si="48"/>
        <v>5142.01.11.10</v>
      </c>
      <c r="B891" s="4" t="str">
        <f t="shared" si="49"/>
        <v>5142.01.11</v>
      </c>
      <c r="C891" s="5" t="s">
        <v>629</v>
      </c>
      <c r="D891" s="6" t="s">
        <v>3651</v>
      </c>
      <c r="E891" s="6" t="s">
        <v>3652</v>
      </c>
      <c r="F891" s="6" t="s">
        <v>7</v>
      </c>
      <c r="G891" s="6" t="s">
        <v>3653</v>
      </c>
      <c r="H891" s="6" t="s">
        <v>10</v>
      </c>
      <c r="I891" s="6" t="s">
        <v>3654</v>
      </c>
      <c r="J891" s="6">
        <v>4937</v>
      </c>
      <c r="K891" s="6" t="s">
        <v>3666</v>
      </c>
      <c r="L891" s="6">
        <f t="shared" si="50"/>
        <v>10</v>
      </c>
      <c r="M891" s="7">
        <v>8000000</v>
      </c>
      <c r="N891" s="7">
        <v>1</v>
      </c>
      <c r="O891" s="8" t="s">
        <v>3667</v>
      </c>
      <c r="P891" s="6" t="s">
        <v>3668</v>
      </c>
      <c r="Q891" s="6"/>
      <c r="R891" s="6"/>
      <c r="S891" s="6"/>
      <c r="T891" s="6" t="s">
        <v>634</v>
      </c>
      <c r="U891" s="6" t="s">
        <v>635</v>
      </c>
      <c r="V891" s="6" t="s">
        <v>3658</v>
      </c>
      <c r="W891" s="7">
        <v>2</v>
      </c>
      <c r="X891" s="6" t="s">
        <v>3669</v>
      </c>
      <c r="Y891" s="13">
        <v>919383929</v>
      </c>
      <c r="Z891" s="13">
        <v>1398888143</v>
      </c>
      <c r="AA891"/>
      <c r="AB891"/>
      <c r="AC891"/>
    </row>
    <row r="892" spans="1:29" x14ac:dyDescent="0.25">
      <c r="A892" s="4" t="str">
        <f t="shared" si="48"/>
        <v>5142.01.11.11</v>
      </c>
      <c r="B892" s="4" t="str">
        <f t="shared" si="49"/>
        <v>5142.01.11</v>
      </c>
      <c r="C892" s="9" t="s">
        <v>629</v>
      </c>
      <c r="D892" s="10" t="s">
        <v>3651</v>
      </c>
      <c r="E892" s="10" t="s">
        <v>3652</v>
      </c>
      <c r="F892" s="10" t="s">
        <v>7</v>
      </c>
      <c r="G892" s="10" t="s">
        <v>3653</v>
      </c>
      <c r="H892" s="10" t="s">
        <v>10</v>
      </c>
      <c r="I892" s="10" t="s">
        <v>3654</v>
      </c>
      <c r="J892" s="10">
        <v>4938</v>
      </c>
      <c r="K892" s="10" t="s">
        <v>3699</v>
      </c>
      <c r="L892" s="6">
        <f t="shared" si="50"/>
        <v>11</v>
      </c>
      <c r="M892" s="11">
        <v>7500000</v>
      </c>
      <c r="N892" s="11">
        <v>1</v>
      </c>
      <c r="O892" s="12" t="s">
        <v>3667</v>
      </c>
      <c r="P892" s="10" t="s">
        <v>3700</v>
      </c>
      <c r="Q892" s="10"/>
      <c r="R892" s="10"/>
      <c r="S892" s="10"/>
      <c r="T892" s="10" t="s">
        <v>634</v>
      </c>
      <c r="U892" s="10" t="s">
        <v>635</v>
      </c>
      <c r="V892" s="10" t="s">
        <v>3658</v>
      </c>
      <c r="W892" s="11">
        <v>2</v>
      </c>
      <c r="X892" s="10" t="s">
        <v>3701</v>
      </c>
      <c r="Y892" s="13">
        <v>919383929</v>
      </c>
      <c r="Z892" s="13">
        <v>1398888143</v>
      </c>
      <c r="AA892"/>
      <c r="AB892"/>
      <c r="AC892"/>
    </row>
    <row r="893" spans="1:29" x14ac:dyDescent="0.25">
      <c r="A893" s="4" t="str">
        <f t="shared" si="48"/>
        <v>5142.01.11.12</v>
      </c>
      <c r="B893" s="4" t="str">
        <f t="shared" si="49"/>
        <v>5142.01.11</v>
      </c>
      <c r="C893" s="9" t="s">
        <v>629</v>
      </c>
      <c r="D893" s="10" t="s">
        <v>3651</v>
      </c>
      <c r="E893" s="10" t="s">
        <v>3652</v>
      </c>
      <c r="F893" s="10" t="s">
        <v>7</v>
      </c>
      <c r="G893" s="10" t="s">
        <v>3653</v>
      </c>
      <c r="H893" s="10" t="s">
        <v>10</v>
      </c>
      <c r="I893" s="10" t="s">
        <v>3654</v>
      </c>
      <c r="J893" s="10">
        <v>4939</v>
      </c>
      <c r="K893" s="10" t="s">
        <v>3705</v>
      </c>
      <c r="L893" s="6">
        <f t="shared" si="50"/>
        <v>12</v>
      </c>
      <c r="M893" s="11">
        <v>8500000</v>
      </c>
      <c r="N893" s="11">
        <v>1</v>
      </c>
      <c r="O893" s="12" t="s">
        <v>3667</v>
      </c>
      <c r="P893" s="10" t="s">
        <v>3706</v>
      </c>
      <c r="Q893" s="10"/>
      <c r="R893" s="10"/>
      <c r="S893" s="10"/>
      <c r="T893" s="10" t="s">
        <v>634</v>
      </c>
      <c r="U893" s="10" t="s">
        <v>635</v>
      </c>
      <c r="V893" s="10" t="s">
        <v>3658</v>
      </c>
      <c r="W893" s="11">
        <v>2</v>
      </c>
      <c r="X893" s="10" t="s">
        <v>3707</v>
      </c>
      <c r="Y893" s="13">
        <v>919383929</v>
      </c>
      <c r="Z893" s="13">
        <v>1398888143</v>
      </c>
      <c r="AA893"/>
      <c r="AB893"/>
      <c r="AC893"/>
    </row>
    <row r="894" spans="1:29" x14ac:dyDescent="0.25">
      <c r="A894" s="4" t="str">
        <f t="shared" si="48"/>
        <v>5142.01.11.13</v>
      </c>
      <c r="B894" s="4" t="str">
        <f t="shared" si="49"/>
        <v>5142.01.11</v>
      </c>
      <c r="C894" s="5" t="s">
        <v>629</v>
      </c>
      <c r="D894" s="6" t="s">
        <v>3651</v>
      </c>
      <c r="E894" s="6" t="s">
        <v>3652</v>
      </c>
      <c r="F894" s="6" t="s">
        <v>7</v>
      </c>
      <c r="G894" s="6" t="s">
        <v>3653</v>
      </c>
      <c r="H894" s="6" t="s">
        <v>10</v>
      </c>
      <c r="I894" s="6" t="s">
        <v>3654</v>
      </c>
      <c r="J894" s="6">
        <v>4940</v>
      </c>
      <c r="K894" s="6" t="s">
        <v>3708</v>
      </c>
      <c r="L894" s="6">
        <f t="shared" si="50"/>
        <v>13</v>
      </c>
      <c r="M894" s="7">
        <v>45000000</v>
      </c>
      <c r="N894" s="7">
        <v>1</v>
      </c>
      <c r="O894" s="8" t="s">
        <v>3709</v>
      </c>
      <c r="P894" s="6" t="s">
        <v>3710</v>
      </c>
      <c r="Q894" s="6"/>
      <c r="R894" s="6"/>
      <c r="S894" s="6"/>
      <c r="T894" s="6" t="s">
        <v>634</v>
      </c>
      <c r="U894" s="6" t="s">
        <v>635</v>
      </c>
      <c r="V894" s="6" t="s">
        <v>3658</v>
      </c>
      <c r="W894" s="7">
        <v>2</v>
      </c>
      <c r="X894" s="6" t="s">
        <v>3711</v>
      </c>
      <c r="Y894" s="13">
        <v>919383929</v>
      </c>
      <c r="Z894" s="13">
        <v>1398888143</v>
      </c>
      <c r="AA894"/>
      <c r="AB894"/>
      <c r="AC894"/>
    </row>
    <row r="895" spans="1:29" x14ac:dyDescent="0.25">
      <c r="A895" s="4" t="str">
        <f t="shared" si="48"/>
        <v>5142.01.11.14</v>
      </c>
      <c r="B895" s="4" t="str">
        <f t="shared" si="49"/>
        <v>5142.01.11</v>
      </c>
      <c r="C895" s="9" t="s">
        <v>629</v>
      </c>
      <c r="D895" s="10" t="s">
        <v>3651</v>
      </c>
      <c r="E895" s="10" t="s">
        <v>3652</v>
      </c>
      <c r="F895" s="10" t="s">
        <v>7</v>
      </c>
      <c r="G895" s="10" t="s">
        <v>3653</v>
      </c>
      <c r="H895" s="10" t="s">
        <v>10</v>
      </c>
      <c r="I895" s="10" t="s">
        <v>3654</v>
      </c>
      <c r="J895" s="10">
        <v>4942</v>
      </c>
      <c r="K895" s="10" t="s">
        <v>3670</v>
      </c>
      <c r="L895" s="6">
        <f t="shared" si="50"/>
        <v>14</v>
      </c>
      <c r="M895" s="11">
        <v>7000000</v>
      </c>
      <c r="N895" s="11">
        <v>1</v>
      </c>
      <c r="O895" s="12" t="s">
        <v>3667</v>
      </c>
      <c r="P895" s="10" t="s">
        <v>3671</v>
      </c>
      <c r="Q895" s="10"/>
      <c r="R895" s="10"/>
      <c r="S895" s="10"/>
      <c r="T895" s="10" t="s">
        <v>634</v>
      </c>
      <c r="U895" s="10" t="s">
        <v>635</v>
      </c>
      <c r="V895" s="10" t="s">
        <v>3658</v>
      </c>
      <c r="W895" s="11">
        <v>2</v>
      </c>
      <c r="X895" s="10" t="s">
        <v>3672</v>
      </c>
      <c r="Y895" s="13">
        <v>919383929</v>
      </c>
      <c r="Z895" s="13">
        <v>1398888143</v>
      </c>
      <c r="AA895"/>
      <c r="AB895"/>
      <c r="AC895"/>
    </row>
    <row r="896" spans="1:29" x14ac:dyDescent="0.25">
      <c r="A896" s="4" t="str">
        <f t="shared" si="48"/>
        <v>5142.01.11.15</v>
      </c>
      <c r="B896" s="4" t="str">
        <f t="shared" si="49"/>
        <v>5142.01.11</v>
      </c>
      <c r="C896" s="9" t="s">
        <v>629</v>
      </c>
      <c r="D896" s="10" t="s">
        <v>3651</v>
      </c>
      <c r="E896" s="10" t="s">
        <v>3652</v>
      </c>
      <c r="F896" s="10" t="s">
        <v>7</v>
      </c>
      <c r="G896" s="10" t="s">
        <v>3653</v>
      </c>
      <c r="H896" s="10" t="s">
        <v>10</v>
      </c>
      <c r="I896" s="10" t="s">
        <v>3654</v>
      </c>
      <c r="J896" s="10">
        <v>4943</v>
      </c>
      <c r="K896" s="10" t="s">
        <v>3684</v>
      </c>
      <c r="L896" s="6">
        <f t="shared" si="50"/>
        <v>15</v>
      </c>
      <c r="M896" s="11">
        <v>8000000</v>
      </c>
      <c r="N896" s="11">
        <v>1</v>
      </c>
      <c r="O896" s="12" t="s">
        <v>3667</v>
      </c>
      <c r="P896" s="10" t="s">
        <v>3685</v>
      </c>
      <c r="Q896" s="10"/>
      <c r="R896" s="10"/>
      <c r="S896" s="10"/>
      <c r="T896" s="10" t="s">
        <v>634</v>
      </c>
      <c r="U896" s="10" t="s">
        <v>635</v>
      </c>
      <c r="V896" s="10" t="s">
        <v>3658</v>
      </c>
      <c r="W896" s="11">
        <v>2</v>
      </c>
      <c r="X896" s="10" t="s">
        <v>3686</v>
      </c>
      <c r="Y896" s="13">
        <v>919383929</v>
      </c>
      <c r="Z896" s="13">
        <v>1398888143</v>
      </c>
      <c r="AA896"/>
      <c r="AB896"/>
      <c r="AC896"/>
    </row>
    <row r="897" spans="1:29" x14ac:dyDescent="0.25">
      <c r="A897" s="4" t="str">
        <f t="shared" si="48"/>
        <v>5142.01.11.16</v>
      </c>
      <c r="B897" s="4" t="str">
        <f t="shared" si="49"/>
        <v>5142.01.11</v>
      </c>
      <c r="C897" s="5" t="s">
        <v>629</v>
      </c>
      <c r="D897" s="6" t="s">
        <v>3651</v>
      </c>
      <c r="E897" s="6" t="s">
        <v>3652</v>
      </c>
      <c r="F897" s="6" t="s">
        <v>7</v>
      </c>
      <c r="G897" s="6" t="s">
        <v>3653</v>
      </c>
      <c r="H897" s="6" t="s">
        <v>10</v>
      </c>
      <c r="I897" s="6" t="s">
        <v>3654</v>
      </c>
      <c r="J897" s="6">
        <v>4944</v>
      </c>
      <c r="K897" s="6" t="s">
        <v>3687</v>
      </c>
      <c r="L897" s="6">
        <f t="shared" si="50"/>
        <v>16</v>
      </c>
      <c r="M897" s="7">
        <v>25000000</v>
      </c>
      <c r="N897" s="7">
        <v>1</v>
      </c>
      <c r="O897" s="8" t="s">
        <v>3688</v>
      </c>
      <c r="P897" s="6" t="s">
        <v>3689</v>
      </c>
      <c r="Q897" s="6"/>
      <c r="R897" s="6"/>
      <c r="S897" s="6"/>
      <c r="T897" s="6" t="s">
        <v>634</v>
      </c>
      <c r="U897" s="6" t="s">
        <v>635</v>
      </c>
      <c r="V897" s="6" t="s">
        <v>3658</v>
      </c>
      <c r="W897" s="7">
        <v>2</v>
      </c>
      <c r="X897" s="6" t="s">
        <v>3690</v>
      </c>
      <c r="Y897" s="13">
        <v>919383929</v>
      </c>
      <c r="Z897" s="13">
        <v>1398888143</v>
      </c>
      <c r="AA897"/>
      <c r="AB897"/>
      <c r="AC897"/>
    </row>
    <row r="898" spans="1:29" x14ac:dyDescent="0.25">
      <c r="A898" s="4" t="str">
        <f t="shared" si="48"/>
        <v>5142.01.11.17</v>
      </c>
      <c r="B898" s="4" t="str">
        <f t="shared" si="49"/>
        <v>5142.01.11</v>
      </c>
      <c r="C898" s="5" t="s">
        <v>629</v>
      </c>
      <c r="D898" s="6" t="s">
        <v>3651</v>
      </c>
      <c r="E898" s="6" t="s">
        <v>3652</v>
      </c>
      <c r="F898" s="6" t="s">
        <v>7</v>
      </c>
      <c r="G898" s="6" t="s">
        <v>3653</v>
      </c>
      <c r="H898" s="6" t="s">
        <v>10</v>
      </c>
      <c r="I898" s="6" t="s">
        <v>3654</v>
      </c>
      <c r="J898" s="6">
        <v>4945</v>
      </c>
      <c r="K898" s="6" t="s">
        <v>3673</v>
      </c>
      <c r="L898" s="6">
        <f t="shared" si="50"/>
        <v>17</v>
      </c>
      <c r="M898" s="7">
        <v>60000000</v>
      </c>
      <c r="N898" s="7">
        <v>1</v>
      </c>
      <c r="O898" s="8" t="s">
        <v>3674</v>
      </c>
      <c r="P898" s="6" t="s">
        <v>3675</v>
      </c>
      <c r="Q898" s="6"/>
      <c r="R898" s="6"/>
      <c r="S898" s="6"/>
      <c r="T898" s="6" t="s">
        <v>634</v>
      </c>
      <c r="U898" s="6" t="s">
        <v>635</v>
      </c>
      <c r="V898" s="6" t="s">
        <v>3658</v>
      </c>
      <c r="W898" s="7">
        <v>2</v>
      </c>
      <c r="X898" s="6" t="s">
        <v>3676</v>
      </c>
      <c r="Y898" s="13">
        <v>919383929</v>
      </c>
      <c r="Z898" s="13">
        <v>1398888143</v>
      </c>
      <c r="AA898"/>
      <c r="AB898"/>
      <c r="AC898"/>
    </row>
    <row r="899" spans="1:29" x14ac:dyDescent="0.25">
      <c r="A899" s="4" t="str">
        <f t="shared" si="48"/>
        <v>5142.01.11.18</v>
      </c>
      <c r="B899" s="4" t="str">
        <f t="shared" si="49"/>
        <v>5142.01.11</v>
      </c>
      <c r="C899" s="9" t="s">
        <v>629</v>
      </c>
      <c r="D899" s="10" t="s">
        <v>3651</v>
      </c>
      <c r="E899" s="10" t="s">
        <v>3652</v>
      </c>
      <c r="F899" s="10" t="s">
        <v>7</v>
      </c>
      <c r="G899" s="10" t="s">
        <v>3653</v>
      </c>
      <c r="H899" s="10" t="s">
        <v>10</v>
      </c>
      <c r="I899" s="10" t="s">
        <v>3654</v>
      </c>
      <c r="J899" s="10">
        <v>4946</v>
      </c>
      <c r="K899" s="10" t="s">
        <v>3677</v>
      </c>
      <c r="L899" s="6">
        <f t="shared" si="50"/>
        <v>18</v>
      </c>
      <c r="M899" s="11">
        <v>30731877.98</v>
      </c>
      <c r="N899" s="11">
        <v>1</v>
      </c>
      <c r="O899" s="12" t="s">
        <v>3678</v>
      </c>
      <c r="P899" s="10" t="s">
        <v>3679</v>
      </c>
      <c r="Q899" s="10"/>
      <c r="R899" s="10"/>
      <c r="S899" s="10"/>
      <c r="T899" s="10" t="s">
        <v>634</v>
      </c>
      <c r="U899" s="10" t="s">
        <v>635</v>
      </c>
      <c r="V899" s="10" t="s">
        <v>3658</v>
      </c>
      <c r="W899" s="11">
        <v>2</v>
      </c>
      <c r="X899" s="10" t="s">
        <v>3680</v>
      </c>
      <c r="Y899" s="13">
        <v>919383929</v>
      </c>
      <c r="Z899" s="13">
        <v>1398888143</v>
      </c>
      <c r="AA899"/>
      <c r="AB899"/>
      <c r="AC899"/>
    </row>
    <row r="900" spans="1:29" x14ac:dyDescent="0.25">
      <c r="A900" s="4" t="str">
        <f t="shared" ref="A900:A963" si="51">D900&amp;"."&amp;F900&amp;"."&amp;H900&amp;"."&amp;L900</f>
        <v>5144.01.11.1</v>
      </c>
      <c r="B900" s="4" t="str">
        <f t="shared" ref="B900:B963" si="52">D900&amp;"."&amp;F900&amp;"."&amp;H900</f>
        <v>5144.01.11</v>
      </c>
      <c r="C900" s="9" t="s">
        <v>629</v>
      </c>
      <c r="D900" s="10" t="s">
        <v>241</v>
      </c>
      <c r="E900" s="10" t="s">
        <v>242</v>
      </c>
      <c r="F900" s="10" t="s">
        <v>7</v>
      </c>
      <c r="G900" s="10" t="s">
        <v>243</v>
      </c>
      <c r="H900" s="10" t="s">
        <v>10</v>
      </c>
      <c r="I900" s="10" t="s">
        <v>3718</v>
      </c>
      <c r="J900" s="10">
        <v>3187</v>
      </c>
      <c r="K900" s="10" t="s">
        <v>3719</v>
      </c>
      <c r="L900" s="6">
        <f t="shared" si="50"/>
        <v>1</v>
      </c>
      <c r="M900" s="11">
        <v>25626001</v>
      </c>
      <c r="N900" s="11">
        <v>45</v>
      </c>
      <c r="O900" s="12" t="s">
        <v>3720</v>
      </c>
      <c r="P900" s="10" t="s">
        <v>3721</v>
      </c>
      <c r="Q900" s="10"/>
      <c r="R900" s="10"/>
      <c r="S900" s="10"/>
      <c r="T900" s="10" t="s">
        <v>634</v>
      </c>
      <c r="U900" s="10" t="s">
        <v>635</v>
      </c>
      <c r="V900" s="10" t="s">
        <v>3722</v>
      </c>
      <c r="W900" s="11">
        <v>3</v>
      </c>
      <c r="X900" s="10" t="s">
        <v>3723</v>
      </c>
      <c r="Y900" s="13">
        <v>200000000</v>
      </c>
      <c r="Z900" s="13">
        <v>1200000000</v>
      </c>
      <c r="AA900"/>
      <c r="AB900"/>
      <c r="AC900"/>
    </row>
    <row r="901" spans="1:29" x14ac:dyDescent="0.25">
      <c r="A901" s="4" t="str">
        <f t="shared" si="51"/>
        <v>5144.01.11.2</v>
      </c>
      <c r="B901" s="4" t="str">
        <f t="shared" si="52"/>
        <v>5144.01.11</v>
      </c>
      <c r="C901" s="5" t="s">
        <v>629</v>
      </c>
      <c r="D901" s="6" t="s">
        <v>241</v>
      </c>
      <c r="E901" s="6" t="s">
        <v>242</v>
      </c>
      <c r="F901" s="6" t="s">
        <v>7</v>
      </c>
      <c r="G901" s="6" t="s">
        <v>243</v>
      </c>
      <c r="H901" s="6" t="s">
        <v>10</v>
      </c>
      <c r="I901" s="6" t="s">
        <v>3718</v>
      </c>
      <c r="J901" s="6">
        <v>3188</v>
      </c>
      <c r="K901" s="6" t="s">
        <v>3724</v>
      </c>
      <c r="L901" s="6">
        <f t="shared" ref="L901:L964" si="53">IF(I901=I900,L900+1,1)</f>
        <v>2</v>
      </c>
      <c r="M901" s="7">
        <v>30000000</v>
      </c>
      <c r="N901" s="7">
        <v>35</v>
      </c>
      <c r="O901" s="8" t="s">
        <v>3725</v>
      </c>
      <c r="P901" s="6" t="s">
        <v>3721</v>
      </c>
      <c r="Q901" s="6"/>
      <c r="R901" s="6"/>
      <c r="S901" s="6"/>
      <c r="T901" s="6" t="s">
        <v>634</v>
      </c>
      <c r="U901" s="6" t="s">
        <v>635</v>
      </c>
      <c r="V901" s="6" t="s">
        <v>3722</v>
      </c>
      <c r="W901" s="7">
        <v>3</v>
      </c>
      <c r="X901" s="6" t="s">
        <v>3726</v>
      </c>
      <c r="Y901" s="13">
        <v>200000000</v>
      </c>
      <c r="Z901" s="13">
        <v>1200000000</v>
      </c>
      <c r="AA901"/>
      <c r="AB901"/>
      <c r="AC901"/>
    </row>
    <row r="902" spans="1:29" x14ac:dyDescent="0.25">
      <c r="A902" s="4" t="str">
        <f t="shared" si="51"/>
        <v>5144.01.11.3</v>
      </c>
      <c r="B902" s="4" t="str">
        <f t="shared" si="52"/>
        <v>5144.01.11</v>
      </c>
      <c r="C902" s="9" t="s">
        <v>629</v>
      </c>
      <c r="D902" s="10" t="s">
        <v>241</v>
      </c>
      <c r="E902" s="10" t="s">
        <v>242</v>
      </c>
      <c r="F902" s="10" t="s">
        <v>7</v>
      </c>
      <c r="G902" s="10" t="s">
        <v>243</v>
      </c>
      <c r="H902" s="10" t="s">
        <v>10</v>
      </c>
      <c r="I902" s="10" t="s">
        <v>3718</v>
      </c>
      <c r="J902" s="10">
        <v>3189</v>
      </c>
      <c r="K902" s="10" t="s">
        <v>3734</v>
      </c>
      <c r="L902" s="6">
        <f t="shared" si="53"/>
        <v>3</v>
      </c>
      <c r="M902" s="11">
        <v>30000000</v>
      </c>
      <c r="N902" s="11">
        <v>25</v>
      </c>
      <c r="O902" s="12" t="s">
        <v>3725</v>
      </c>
      <c r="P902" s="10" t="s">
        <v>3729</v>
      </c>
      <c r="Q902" s="10"/>
      <c r="R902" s="10"/>
      <c r="S902" s="10"/>
      <c r="T902" s="10" t="s">
        <v>634</v>
      </c>
      <c r="U902" s="10" t="s">
        <v>635</v>
      </c>
      <c r="V902" s="10" t="s">
        <v>3722</v>
      </c>
      <c r="W902" s="11">
        <v>3</v>
      </c>
      <c r="X902" s="10" t="s">
        <v>3735</v>
      </c>
      <c r="Y902" s="13">
        <v>200000000</v>
      </c>
      <c r="Z902" s="13">
        <v>1200000000</v>
      </c>
      <c r="AA902"/>
      <c r="AB902"/>
      <c r="AC902"/>
    </row>
    <row r="903" spans="1:29" x14ac:dyDescent="0.25">
      <c r="A903" s="4" t="str">
        <f t="shared" si="51"/>
        <v>5144.01.11.4</v>
      </c>
      <c r="B903" s="4" t="str">
        <f t="shared" si="52"/>
        <v>5144.01.11</v>
      </c>
      <c r="C903" s="9" t="s">
        <v>629</v>
      </c>
      <c r="D903" s="10" t="s">
        <v>241</v>
      </c>
      <c r="E903" s="10" t="s">
        <v>242</v>
      </c>
      <c r="F903" s="10" t="s">
        <v>7</v>
      </c>
      <c r="G903" s="10" t="s">
        <v>243</v>
      </c>
      <c r="H903" s="10" t="s">
        <v>10</v>
      </c>
      <c r="I903" s="10" t="s">
        <v>3718</v>
      </c>
      <c r="J903" s="10">
        <v>3190</v>
      </c>
      <c r="K903" s="10" t="s">
        <v>3727</v>
      </c>
      <c r="L903" s="6">
        <f t="shared" si="53"/>
        <v>4</v>
      </c>
      <c r="M903" s="11">
        <v>30000000</v>
      </c>
      <c r="N903" s="11">
        <v>75</v>
      </c>
      <c r="O903" s="12" t="s">
        <v>3728</v>
      </c>
      <c r="P903" s="10" t="s">
        <v>3729</v>
      </c>
      <c r="Q903" s="10"/>
      <c r="R903" s="10"/>
      <c r="S903" s="10"/>
      <c r="T903" s="10" t="s">
        <v>634</v>
      </c>
      <c r="U903" s="10" t="s">
        <v>635</v>
      </c>
      <c r="V903" s="10" t="s">
        <v>3722</v>
      </c>
      <c r="W903" s="11">
        <v>3</v>
      </c>
      <c r="X903" s="10" t="s">
        <v>3730</v>
      </c>
      <c r="Y903" s="13">
        <v>200000000</v>
      </c>
      <c r="Z903" s="13">
        <v>1200000000</v>
      </c>
      <c r="AA903"/>
      <c r="AB903"/>
      <c r="AC903"/>
    </row>
    <row r="904" spans="1:29" x14ac:dyDescent="0.25">
      <c r="A904" s="4" t="str">
        <f t="shared" si="51"/>
        <v>5144.01.11.5</v>
      </c>
      <c r="B904" s="4" t="str">
        <f t="shared" si="52"/>
        <v>5144.01.11</v>
      </c>
      <c r="C904" s="5" t="s">
        <v>629</v>
      </c>
      <c r="D904" s="6" t="s">
        <v>241</v>
      </c>
      <c r="E904" s="6" t="s">
        <v>242</v>
      </c>
      <c r="F904" s="6" t="s">
        <v>7</v>
      </c>
      <c r="G904" s="6" t="s">
        <v>243</v>
      </c>
      <c r="H904" s="6" t="s">
        <v>10</v>
      </c>
      <c r="I904" s="6" t="s">
        <v>3718</v>
      </c>
      <c r="J904" s="6">
        <v>3191</v>
      </c>
      <c r="K904" s="6" t="s">
        <v>3731</v>
      </c>
      <c r="L904" s="6">
        <f t="shared" si="53"/>
        <v>5</v>
      </c>
      <c r="M904" s="7">
        <v>40000000</v>
      </c>
      <c r="N904" s="7">
        <v>450</v>
      </c>
      <c r="O904" s="8" t="s">
        <v>3732</v>
      </c>
      <c r="P904" s="6" t="s">
        <v>3729</v>
      </c>
      <c r="Q904" s="6"/>
      <c r="R904" s="6"/>
      <c r="S904" s="6"/>
      <c r="T904" s="6" t="s">
        <v>634</v>
      </c>
      <c r="U904" s="6" t="s">
        <v>635</v>
      </c>
      <c r="V904" s="6" t="s">
        <v>3722</v>
      </c>
      <c r="W904" s="7">
        <v>3</v>
      </c>
      <c r="X904" s="6" t="s">
        <v>3733</v>
      </c>
      <c r="Y904" s="13">
        <v>200000000</v>
      </c>
      <c r="Z904" s="13">
        <v>1200000000</v>
      </c>
      <c r="AA904"/>
      <c r="AB904"/>
      <c r="AC904"/>
    </row>
    <row r="905" spans="1:29" x14ac:dyDescent="0.25">
      <c r="A905" s="4" t="str">
        <f t="shared" si="51"/>
        <v>5144.01.11.6</v>
      </c>
      <c r="B905" s="4" t="str">
        <f t="shared" si="52"/>
        <v>5144.01.11</v>
      </c>
      <c r="C905" s="5" t="s">
        <v>629</v>
      </c>
      <c r="D905" s="6" t="s">
        <v>241</v>
      </c>
      <c r="E905" s="6" t="s">
        <v>242</v>
      </c>
      <c r="F905" s="6" t="s">
        <v>7</v>
      </c>
      <c r="G905" s="6" t="s">
        <v>243</v>
      </c>
      <c r="H905" s="6" t="s">
        <v>10</v>
      </c>
      <c r="I905" s="6" t="s">
        <v>3718</v>
      </c>
      <c r="J905" s="6">
        <v>3192</v>
      </c>
      <c r="K905" s="6" t="s">
        <v>3736</v>
      </c>
      <c r="L905" s="6">
        <f t="shared" si="53"/>
        <v>6</v>
      </c>
      <c r="M905" s="7">
        <v>40000000</v>
      </c>
      <c r="N905" s="7">
        <v>520000</v>
      </c>
      <c r="O905" s="8" t="s">
        <v>3737</v>
      </c>
      <c r="P905" s="6" t="s">
        <v>3738</v>
      </c>
      <c r="Q905" s="6"/>
      <c r="R905" s="6"/>
      <c r="S905" s="6"/>
      <c r="T905" s="6" t="s">
        <v>634</v>
      </c>
      <c r="U905" s="6" t="s">
        <v>635</v>
      </c>
      <c r="V905" s="6" t="s">
        <v>3722</v>
      </c>
      <c r="W905" s="7">
        <v>3</v>
      </c>
      <c r="X905" s="6" t="s">
        <v>3739</v>
      </c>
      <c r="Y905" s="13">
        <v>200000000</v>
      </c>
      <c r="Z905" s="13">
        <v>1200000000</v>
      </c>
      <c r="AA905"/>
      <c r="AB905"/>
      <c r="AC905"/>
    </row>
    <row r="906" spans="1:29" x14ac:dyDescent="0.25">
      <c r="A906" s="4" t="str">
        <f t="shared" si="51"/>
        <v>5145.01.11.1</v>
      </c>
      <c r="B906" s="4" t="str">
        <f t="shared" si="52"/>
        <v>5145.01.11</v>
      </c>
      <c r="C906" s="9" t="s">
        <v>629</v>
      </c>
      <c r="D906" s="10" t="s">
        <v>552</v>
      </c>
      <c r="E906" s="10" t="s">
        <v>3740</v>
      </c>
      <c r="F906" s="10" t="s">
        <v>7</v>
      </c>
      <c r="G906" s="10" t="s">
        <v>3741</v>
      </c>
      <c r="H906" s="10" t="s">
        <v>10</v>
      </c>
      <c r="I906" s="10" t="s">
        <v>3742</v>
      </c>
      <c r="J906" s="10">
        <v>5162</v>
      </c>
      <c r="K906" s="10" t="s">
        <v>3743</v>
      </c>
      <c r="L906" s="6">
        <f t="shared" si="53"/>
        <v>1</v>
      </c>
      <c r="M906" s="11">
        <v>0</v>
      </c>
      <c r="N906" s="11">
        <v>12</v>
      </c>
      <c r="O906" s="12" t="s">
        <v>3744</v>
      </c>
      <c r="P906" s="10" t="s">
        <v>3745</v>
      </c>
      <c r="Q906" s="10"/>
      <c r="R906" s="10"/>
      <c r="S906" s="10"/>
      <c r="T906" s="10" t="s">
        <v>634</v>
      </c>
      <c r="U906" s="10" t="s">
        <v>635</v>
      </c>
      <c r="V906" s="10" t="s">
        <v>3746</v>
      </c>
      <c r="W906" s="11">
        <v>3</v>
      </c>
      <c r="X906" s="10" t="s">
        <v>3747</v>
      </c>
      <c r="Y906" s="13">
        <v>366302681</v>
      </c>
      <c r="Z906" s="13">
        <v>366302681</v>
      </c>
      <c r="AA906"/>
      <c r="AB906"/>
      <c r="AC906"/>
    </row>
    <row r="907" spans="1:29" x14ac:dyDescent="0.25">
      <c r="A907" s="4" t="str">
        <f t="shared" si="51"/>
        <v>5145.01.11.2</v>
      </c>
      <c r="B907" s="4" t="str">
        <f t="shared" si="52"/>
        <v>5145.01.11</v>
      </c>
      <c r="C907" s="5" t="s">
        <v>629</v>
      </c>
      <c r="D907" s="6" t="s">
        <v>552</v>
      </c>
      <c r="E907" s="6" t="s">
        <v>3740</v>
      </c>
      <c r="F907" s="6" t="s">
        <v>7</v>
      </c>
      <c r="G907" s="6" t="s">
        <v>3741</v>
      </c>
      <c r="H907" s="6" t="s">
        <v>10</v>
      </c>
      <c r="I907" s="6" t="s">
        <v>3742</v>
      </c>
      <c r="J907" s="6">
        <v>5164</v>
      </c>
      <c r="K907" s="6" t="s">
        <v>3748</v>
      </c>
      <c r="L907" s="6">
        <f t="shared" si="53"/>
        <v>2</v>
      </c>
      <c r="M907" s="7">
        <v>0</v>
      </c>
      <c r="N907" s="7">
        <v>22</v>
      </c>
      <c r="O907" s="8" t="s">
        <v>3749</v>
      </c>
      <c r="P907" s="6" t="s">
        <v>3750</v>
      </c>
      <c r="Q907" s="6"/>
      <c r="R907" s="6"/>
      <c r="S907" s="6"/>
      <c r="T907" s="6" t="s">
        <v>634</v>
      </c>
      <c r="U907" s="6" t="s">
        <v>635</v>
      </c>
      <c r="V907" s="6" t="s">
        <v>3746</v>
      </c>
      <c r="W907" s="7">
        <v>3</v>
      </c>
      <c r="X907" s="6" t="s">
        <v>3751</v>
      </c>
      <c r="Y907" s="13">
        <v>366302681</v>
      </c>
      <c r="Z907" s="13">
        <v>366302681</v>
      </c>
      <c r="AA907"/>
      <c r="AB907"/>
      <c r="AC907"/>
    </row>
    <row r="908" spans="1:29" x14ac:dyDescent="0.25">
      <c r="A908" s="4" t="str">
        <f t="shared" si="51"/>
        <v>5145.01.11.3</v>
      </c>
      <c r="B908" s="4" t="str">
        <f t="shared" si="52"/>
        <v>5145.01.11</v>
      </c>
      <c r="C908" s="9" t="s">
        <v>629</v>
      </c>
      <c r="D908" s="10" t="s">
        <v>552</v>
      </c>
      <c r="E908" s="10" t="s">
        <v>3740</v>
      </c>
      <c r="F908" s="10" t="s">
        <v>7</v>
      </c>
      <c r="G908" s="10" t="s">
        <v>3741</v>
      </c>
      <c r="H908" s="10" t="s">
        <v>10</v>
      </c>
      <c r="I908" s="10" t="s">
        <v>3742</v>
      </c>
      <c r="J908" s="10">
        <v>5166</v>
      </c>
      <c r="K908" s="10" t="s">
        <v>3752</v>
      </c>
      <c r="L908" s="6">
        <f t="shared" si="53"/>
        <v>3</v>
      </c>
      <c r="M908" s="11">
        <v>0</v>
      </c>
      <c r="N908" s="11">
        <v>10</v>
      </c>
      <c r="O908" s="12" t="s">
        <v>3753</v>
      </c>
      <c r="P908" s="10" t="s">
        <v>3745</v>
      </c>
      <c r="Q908" s="10"/>
      <c r="R908" s="10"/>
      <c r="S908" s="10"/>
      <c r="T908" s="10" t="s">
        <v>634</v>
      </c>
      <c r="U908" s="10" t="s">
        <v>635</v>
      </c>
      <c r="V908" s="10" t="s">
        <v>3746</v>
      </c>
      <c r="W908" s="11">
        <v>3</v>
      </c>
      <c r="X908" s="10" t="s">
        <v>3754</v>
      </c>
      <c r="Y908" s="13">
        <v>366302681</v>
      </c>
      <c r="Z908" s="13">
        <v>366302681</v>
      </c>
      <c r="AA908"/>
      <c r="AB908"/>
      <c r="AC908"/>
    </row>
    <row r="909" spans="1:29" x14ac:dyDescent="0.25">
      <c r="A909" s="4" t="str">
        <f t="shared" si="51"/>
        <v>5150.01.11.1</v>
      </c>
      <c r="B909" s="4" t="str">
        <f t="shared" si="52"/>
        <v>5150.01.11</v>
      </c>
      <c r="C909" s="5" t="s">
        <v>629</v>
      </c>
      <c r="D909" s="6" t="s">
        <v>244</v>
      </c>
      <c r="E909" s="6" t="s">
        <v>245</v>
      </c>
      <c r="F909" s="6" t="s">
        <v>7</v>
      </c>
      <c r="G909" s="6" t="s">
        <v>3755</v>
      </c>
      <c r="H909" s="6" t="s">
        <v>10</v>
      </c>
      <c r="I909" s="6" t="s">
        <v>3756</v>
      </c>
      <c r="J909" s="6">
        <v>3513</v>
      </c>
      <c r="K909" s="6" t="s">
        <v>3765</v>
      </c>
      <c r="L909" s="6">
        <f t="shared" si="53"/>
        <v>1</v>
      </c>
      <c r="M909" s="7">
        <v>17827043</v>
      </c>
      <c r="N909" s="7">
        <v>25</v>
      </c>
      <c r="O909" s="8" t="s">
        <v>3766</v>
      </c>
      <c r="P909" s="6" t="s">
        <v>3767</v>
      </c>
      <c r="Q909" s="6"/>
      <c r="R909" s="6"/>
      <c r="S909" s="6"/>
      <c r="T909" s="6" t="s">
        <v>634</v>
      </c>
      <c r="U909" s="6" t="s">
        <v>635</v>
      </c>
      <c r="V909" s="6" t="s">
        <v>3760</v>
      </c>
      <c r="W909" s="7">
        <v>3</v>
      </c>
      <c r="X909" s="6" t="s">
        <v>3768</v>
      </c>
      <c r="Y909" s="13">
        <v>216127562</v>
      </c>
      <c r="Z909" s="13">
        <v>226927562</v>
      </c>
      <c r="AA909"/>
      <c r="AB909"/>
      <c r="AC909"/>
    </row>
    <row r="910" spans="1:29" x14ac:dyDescent="0.25">
      <c r="A910" s="4" t="str">
        <f t="shared" si="51"/>
        <v>5150.01.11.2</v>
      </c>
      <c r="B910" s="4" t="str">
        <f t="shared" si="52"/>
        <v>5150.01.11</v>
      </c>
      <c r="C910" s="5" t="s">
        <v>629</v>
      </c>
      <c r="D910" s="6" t="s">
        <v>244</v>
      </c>
      <c r="E910" s="6" t="s">
        <v>245</v>
      </c>
      <c r="F910" s="6" t="s">
        <v>7</v>
      </c>
      <c r="G910" s="6" t="s">
        <v>3755</v>
      </c>
      <c r="H910" s="6" t="s">
        <v>10</v>
      </c>
      <c r="I910" s="6" t="s">
        <v>3756</v>
      </c>
      <c r="J910" s="6">
        <v>3514</v>
      </c>
      <c r="K910" s="6" t="s">
        <v>3757</v>
      </c>
      <c r="L910" s="6">
        <f t="shared" si="53"/>
        <v>2</v>
      </c>
      <c r="M910" s="7">
        <v>18431496</v>
      </c>
      <c r="N910" s="7">
        <v>10180</v>
      </c>
      <c r="O910" s="8" t="s">
        <v>3758</v>
      </c>
      <c r="P910" s="6" t="s">
        <v>3759</v>
      </c>
      <c r="Q910" s="6"/>
      <c r="R910" s="6"/>
      <c r="S910" s="6"/>
      <c r="T910" s="6" t="s">
        <v>634</v>
      </c>
      <c r="U910" s="6" t="s">
        <v>635</v>
      </c>
      <c r="V910" s="6" t="s">
        <v>3760</v>
      </c>
      <c r="W910" s="7">
        <v>3</v>
      </c>
      <c r="X910" s="6" t="s">
        <v>3761</v>
      </c>
      <c r="Y910" s="13">
        <v>216127562</v>
      </c>
      <c r="Z910" s="13">
        <v>226927562</v>
      </c>
      <c r="AA910"/>
      <c r="AB910"/>
      <c r="AC910"/>
    </row>
    <row r="911" spans="1:29" x14ac:dyDescent="0.25">
      <c r="A911" s="4" t="str">
        <f t="shared" si="51"/>
        <v>5150.01.11.3</v>
      </c>
      <c r="B911" s="4" t="str">
        <f t="shared" si="52"/>
        <v>5150.01.11</v>
      </c>
      <c r="C911" s="9" t="s">
        <v>629</v>
      </c>
      <c r="D911" s="10" t="s">
        <v>244</v>
      </c>
      <c r="E911" s="10" t="s">
        <v>245</v>
      </c>
      <c r="F911" s="10" t="s">
        <v>7</v>
      </c>
      <c r="G911" s="10" t="s">
        <v>3755</v>
      </c>
      <c r="H911" s="10" t="s">
        <v>10</v>
      </c>
      <c r="I911" s="10" t="s">
        <v>3756</v>
      </c>
      <c r="J911" s="10">
        <v>3515</v>
      </c>
      <c r="K911" s="10" t="s">
        <v>3769</v>
      </c>
      <c r="L911" s="6">
        <f t="shared" si="53"/>
        <v>3</v>
      </c>
      <c r="M911" s="11">
        <v>14606051</v>
      </c>
      <c r="N911" s="11">
        <v>1000</v>
      </c>
      <c r="O911" s="12" t="s">
        <v>3770</v>
      </c>
      <c r="P911" s="10" t="s">
        <v>3767</v>
      </c>
      <c r="Q911" s="10"/>
      <c r="R911" s="10"/>
      <c r="S911" s="10"/>
      <c r="T911" s="10" t="s">
        <v>634</v>
      </c>
      <c r="U911" s="10" t="s">
        <v>635</v>
      </c>
      <c r="V911" s="10" t="s">
        <v>3760</v>
      </c>
      <c r="W911" s="11">
        <v>3</v>
      </c>
      <c r="X911" s="10" t="s">
        <v>3771</v>
      </c>
      <c r="Y911" s="13">
        <v>216127562</v>
      </c>
      <c r="Z911" s="13">
        <v>226927562</v>
      </c>
      <c r="AA911"/>
      <c r="AB911"/>
      <c r="AC911"/>
    </row>
    <row r="912" spans="1:29" x14ac:dyDescent="0.25">
      <c r="A912" s="4" t="str">
        <f t="shared" si="51"/>
        <v>5150.01.11.4</v>
      </c>
      <c r="B912" s="4" t="str">
        <f t="shared" si="52"/>
        <v>5150.01.11</v>
      </c>
      <c r="C912" s="9" t="s">
        <v>629</v>
      </c>
      <c r="D912" s="10" t="s">
        <v>244</v>
      </c>
      <c r="E912" s="10" t="s">
        <v>245</v>
      </c>
      <c r="F912" s="10" t="s">
        <v>7</v>
      </c>
      <c r="G912" s="10" t="s">
        <v>3755</v>
      </c>
      <c r="H912" s="10" t="s">
        <v>10</v>
      </c>
      <c r="I912" s="10" t="s">
        <v>3756</v>
      </c>
      <c r="J912" s="10">
        <v>3925</v>
      </c>
      <c r="K912" s="10" t="s">
        <v>3762</v>
      </c>
      <c r="L912" s="6">
        <f t="shared" si="53"/>
        <v>4</v>
      </c>
      <c r="M912" s="11">
        <v>61476172</v>
      </c>
      <c r="N912" s="11">
        <v>20</v>
      </c>
      <c r="O912" s="12" t="s">
        <v>3763</v>
      </c>
      <c r="P912" s="10" t="s">
        <v>3759</v>
      </c>
      <c r="Q912" s="10"/>
      <c r="R912" s="10"/>
      <c r="S912" s="10"/>
      <c r="T912" s="10" t="s">
        <v>634</v>
      </c>
      <c r="U912" s="10" t="s">
        <v>635</v>
      </c>
      <c r="V912" s="10" t="s">
        <v>3760</v>
      </c>
      <c r="W912" s="11">
        <v>3</v>
      </c>
      <c r="X912" s="10" t="s">
        <v>3764</v>
      </c>
      <c r="Y912" s="13">
        <v>216127562</v>
      </c>
      <c r="Z912" s="13">
        <v>226927562</v>
      </c>
      <c r="AA912"/>
      <c r="AB912"/>
      <c r="AC912"/>
    </row>
    <row r="913" spans="1:29" x14ac:dyDescent="0.25">
      <c r="A913" s="4" t="str">
        <f t="shared" si="51"/>
        <v>5151.01.12.1</v>
      </c>
      <c r="B913" s="4" t="str">
        <f t="shared" si="52"/>
        <v>5151.01.12</v>
      </c>
      <c r="C913" s="5" t="s">
        <v>629</v>
      </c>
      <c r="D913" s="6" t="s">
        <v>246</v>
      </c>
      <c r="E913" s="6" t="s">
        <v>247</v>
      </c>
      <c r="F913" s="6" t="s">
        <v>7</v>
      </c>
      <c r="G913" s="6" t="s">
        <v>248</v>
      </c>
      <c r="H913" s="6" t="s">
        <v>32</v>
      </c>
      <c r="I913" s="6" t="s">
        <v>3780</v>
      </c>
      <c r="J913" s="6">
        <v>3479</v>
      </c>
      <c r="K913" s="6" t="s">
        <v>3781</v>
      </c>
      <c r="L913" s="6">
        <f t="shared" si="53"/>
        <v>1</v>
      </c>
      <c r="M913" s="7">
        <v>8807564</v>
      </c>
      <c r="N913" s="7">
        <v>51</v>
      </c>
      <c r="O913" s="8" t="s">
        <v>3782</v>
      </c>
      <c r="P913" s="6" t="s">
        <v>3783</v>
      </c>
      <c r="Q913" s="6"/>
      <c r="R913" s="6"/>
      <c r="S913" s="6"/>
      <c r="T913" s="6" t="s">
        <v>634</v>
      </c>
      <c r="U913" s="6" t="s">
        <v>635</v>
      </c>
      <c r="V913" s="6" t="s">
        <v>3784</v>
      </c>
      <c r="W913" s="7">
        <v>2</v>
      </c>
      <c r="X913" s="6" t="s">
        <v>3785</v>
      </c>
      <c r="Y913" s="13">
        <v>8807564</v>
      </c>
      <c r="Z913" s="13">
        <v>805827409</v>
      </c>
      <c r="AA913"/>
      <c r="AB913"/>
      <c r="AC913"/>
    </row>
    <row r="914" spans="1:29" x14ac:dyDescent="0.25">
      <c r="A914" s="4" t="str">
        <f t="shared" si="51"/>
        <v>5151.01.14.1</v>
      </c>
      <c r="B914" s="4" t="str">
        <f t="shared" si="52"/>
        <v>5151.01.14</v>
      </c>
      <c r="C914" s="5" t="s">
        <v>629</v>
      </c>
      <c r="D914" s="6" t="s">
        <v>246</v>
      </c>
      <c r="E914" s="6" t="s">
        <v>247</v>
      </c>
      <c r="F914" s="6" t="s">
        <v>7</v>
      </c>
      <c r="G914" s="6" t="s">
        <v>248</v>
      </c>
      <c r="H914" s="6" t="s">
        <v>41</v>
      </c>
      <c r="I914" s="6" t="s">
        <v>3772</v>
      </c>
      <c r="J914" s="6">
        <v>3481</v>
      </c>
      <c r="K914" s="6" t="s">
        <v>3791</v>
      </c>
      <c r="L914" s="6">
        <f t="shared" si="53"/>
        <v>1</v>
      </c>
      <c r="M914" s="7">
        <v>79730726</v>
      </c>
      <c r="N914" s="7">
        <v>450</v>
      </c>
      <c r="O914" s="8" t="s">
        <v>3792</v>
      </c>
      <c r="P914" s="6" t="s">
        <v>1572</v>
      </c>
      <c r="Q914" s="6"/>
      <c r="R914" s="6"/>
      <c r="S914" s="6"/>
      <c r="T914" s="6" t="s">
        <v>634</v>
      </c>
      <c r="U914" s="6" t="s">
        <v>635</v>
      </c>
      <c r="V914" s="6" t="s">
        <v>3775</v>
      </c>
      <c r="W914" s="7">
        <v>2</v>
      </c>
      <c r="X914" s="6" t="s">
        <v>3793</v>
      </c>
      <c r="Y914" s="13">
        <v>193353446</v>
      </c>
      <c r="Z914" s="13">
        <v>805827409</v>
      </c>
      <c r="AA914"/>
      <c r="AB914"/>
      <c r="AC914"/>
    </row>
    <row r="915" spans="1:29" x14ac:dyDescent="0.25">
      <c r="A915" s="4" t="str">
        <f t="shared" si="51"/>
        <v>5151.01.14.2</v>
      </c>
      <c r="B915" s="4" t="str">
        <f t="shared" si="52"/>
        <v>5151.01.14</v>
      </c>
      <c r="C915" s="9" t="s">
        <v>629</v>
      </c>
      <c r="D915" s="10" t="s">
        <v>246</v>
      </c>
      <c r="E915" s="10" t="s">
        <v>247</v>
      </c>
      <c r="F915" s="10" t="s">
        <v>7</v>
      </c>
      <c r="G915" s="10" t="s">
        <v>248</v>
      </c>
      <c r="H915" s="10" t="s">
        <v>41</v>
      </c>
      <c r="I915" s="10" t="s">
        <v>3772</v>
      </c>
      <c r="J915" s="10">
        <v>3482</v>
      </c>
      <c r="K915" s="10" t="s">
        <v>3777</v>
      </c>
      <c r="L915" s="6">
        <f t="shared" si="53"/>
        <v>2</v>
      </c>
      <c r="M915" s="11">
        <v>39865363</v>
      </c>
      <c r="N915" s="11">
        <v>50</v>
      </c>
      <c r="O915" s="12" t="s">
        <v>3778</v>
      </c>
      <c r="P915" s="10" t="s">
        <v>1572</v>
      </c>
      <c r="Q915" s="10"/>
      <c r="R915" s="10"/>
      <c r="S915" s="10"/>
      <c r="T915" s="10" t="s">
        <v>634</v>
      </c>
      <c r="U915" s="10" t="s">
        <v>635</v>
      </c>
      <c r="V915" s="10" t="s">
        <v>3775</v>
      </c>
      <c r="W915" s="11">
        <v>2</v>
      </c>
      <c r="X915" s="10" t="s">
        <v>3779</v>
      </c>
      <c r="Y915" s="13">
        <v>193353446</v>
      </c>
      <c r="Z915" s="13">
        <v>805827409</v>
      </c>
      <c r="AA915"/>
      <c r="AB915"/>
      <c r="AC915"/>
    </row>
    <row r="916" spans="1:29" x14ac:dyDescent="0.25">
      <c r="A916" s="4" t="str">
        <f t="shared" si="51"/>
        <v>5151.01.14.3</v>
      </c>
      <c r="B916" s="4" t="str">
        <f t="shared" si="52"/>
        <v>5151.01.14</v>
      </c>
      <c r="C916" s="9" t="s">
        <v>629</v>
      </c>
      <c r="D916" s="10" t="s">
        <v>246</v>
      </c>
      <c r="E916" s="10" t="s">
        <v>247</v>
      </c>
      <c r="F916" s="10" t="s">
        <v>7</v>
      </c>
      <c r="G916" s="10" t="s">
        <v>248</v>
      </c>
      <c r="H916" s="10" t="s">
        <v>41</v>
      </c>
      <c r="I916" s="10" t="s">
        <v>3772</v>
      </c>
      <c r="J916" s="10">
        <v>3485</v>
      </c>
      <c r="K916" s="10" t="s">
        <v>3794</v>
      </c>
      <c r="L916" s="6">
        <f t="shared" si="53"/>
        <v>3</v>
      </c>
      <c r="M916" s="11">
        <v>39865363</v>
      </c>
      <c r="N916" s="11">
        <v>113</v>
      </c>
      <c r="O916" s="12" t="s">
        <v>3795</v>
      </c>
      <c r="P916" s="10" t="s">
        <v>3788</v>
      </c>
      <c r="Q916" s="10"/>
      <c r="R916" s="10"/>
      <c r="S916" s="10"/>
      <c r="T916" s="10" t="s">
        <v>634</v>
      </c>
      <c r="U916" s="10" t="s">
        <v>635</v>
      </c>
      <c r="V916" s="10" t="s">
        <v>3775</v>
      </c>
      <c r="W916" s="11">
        <v>2</v>
      </c>
      <c r="X916" s="10" t="s">
        <v>3796</v>
      </c>
      <c r="Y916" s="13">
        <v>193353446</v>
      </c>
      <c r="Z916" s="13">
        <v>805827409</v>
      </c>
      <c r="AA916"/>
      <c r="AB916"/>
      <c r="AC916"/>
    </row>
    <row r="917" spans="1:29" x14ac:dyDescent="0.25">
      <c r="A917" s="4" t="str">
        <f t="shared" si="51"/>
        <v>5151.01.14.4</v>
      </c>
      <c r="B917" s="4" t="str">
        <f t="shared" si="52"/>
        <v>5151.01.14</v>
      </c>
      <c r="C917" s="5" t="s">
        <v>629</v>
      </c>
      <c r="D917" s="6" t="s">
        <v>246</v>
      </c>
      <c r="E917" s="6" t="s">
        <v>247</v>
      </c>
      <c r="F917" s="6" t="s">
        <v>7</v>
      </c>
      <c r="G917" s="6" t="s">
        <v>248</v>
      </c>
      <c r="H917" s="6" t="s">
        <v>41</v>
      </c>
      <c r="I917" s="6" t="s">
        <v>3772</v>
      </c>
      <c r="J917" s="6">
        <v>3488</v>
      </c>
      <c r="K917" s="6" t="s">
        <v>3797</v>
      </c>
      <c r="L917" s="6">
        <f t="shared" si="53"/>
        <v>4</v>
      </c>
      <c r="M917" s="7">
        <v>6500000</v>
      </c>
      <c r="N917" s="7">
        <v>7000</v>
      </c>
      <c r="O917" s="8" t="s">
        <v>3798</v>
      </c>
      <c r="P917" s="6" t="s">
        <v>3799</v>
      </c>
      <c r="Q917" s="6"/>
      <c r="R917" s="6"/>
      <c r="S917" s="6"/>
      <c r="T917" s="6" t="s">
        <v>634</v>
      </c>
      <c r="U917" s="6" t="s">
        <v>635</v>
      </c>
      <c r="V917" s="6" t="s">
        <v>3775</v>
      </c>
      <c r="W917" s="7">
        <v>2</v>
      </c>
      <c r="X917" s="6" t="s">
        <v>3779</v>
      </c>
      <c r="Y917" s="13">
        <v>193353446</v>
      </c>
      <c r="Z917" s="13">
        <v>805827409</v>
      </c>
      <c r="AA917"/>
      <c r="AB917"/>
      <c r="AC917"/>
    </row>
    <row r="918" spans="1:29" x14ac:dyDescent="0.25">
      <c r="A918" s="4" t="str">
        <f t="shared" si="51"/>
        <v>5151.01.14.5</v>
      </c>
      <c r="B918" s="4" t="str">
        <f t="shared" si="52"/>
        <v>5151.01.14</v>
      </c>
      <c r="C918" s="5" t="s">
        <v>629</v>
      </c>
      <c r="D918" s="6" t="s">
        <v>246</v>
      </c>
      <c r="E918" s="6" t="s">
        <v>247</v>
      </c>
      <c r="F918" s="6" t="s">
        <v>7</v>
      </c>
      <c r="G918" s="6" t="s">
        <v>248</v>
      </c>
      <c r="H918" s="6" t="s">
        <v>41</v>
      </c>
      <c r="I918" s="6" t="s">
        <v>3772</v>
      </c>
      <c r="J918" s="6">
        <v>3492</v>
      </c>
      <c r="K918" s="6" t="s">
        <v>3773</v>
      </c>
      <c r="L918" s="6">
        <f t="shared" si="53"/>
        <v>5</v>
      </c>
      <c r="M918" s="7">
        <v>1300956</v>
      </c>
      <c r="N918" s="7">
        <v>4</v>
      </c>
      <c r="O918" s="8" t="s">
        <v>3774</v>
      </c>
      <c r="P918" s="6" t="s">
        <v>1572</v>
      </c>
      <c r="Q918" s="6"/>
      <c r="R918" s="6"/>
      <c r="S918" s="6"/>
      <c r="T918" s="6" t="s">
        <v>634</v>
      </c>
      <c r="U918" s="6" t="s">
        <v>635</v>
      </c>
      <c r="V918" s="6" t="s">
        <v>3775</v>
      </c>
      <c r="W918" s="7">
        <v>2</v>
      </c>
      <c r="X918" s="6" t="s">
        <v>3776</v>
      </c>
      <c r="Y918" s="13">
        <v>193353446</v>
      </c>
      <c r="Z918" s="13">
        <v>805827409</v>
      </c>
      <c r="AA918"/>
      <c r="AB918"/>
      <c r="AC918"/>
    </row>
    <row r="919" spans="1:29" x14ac:dyDescent="0.25">
      <c r="A919" s="4" t="str">
        <f t="shared" si="51"/>
        <v>5151.01.14.6</v>
      </c>
      <c r="B919" s="4" t="str">
        <f t="shared" si="52"/>
        <v>5151.01.14</v>
      </c>
      <c r="C919" s="5" t="s">
        <v>629</v>
      </c>
      <c r="D919" s="6" t="s">
        <v>246</v>
      </c>
      <c r="E919" s="6" t="s">
        <v>247</v>
      </c>
      <c r="F919" s="6" t="s">
        <v>7</v>
      </c>
      <c r="G919" s="6" t="s">
        <v>248</v>
      </c>
      <c r="H919" s="6" t="s">
        <v>41</v>
      </c>
      <c r="I919" s="6" t="s">
        <v>3772</v>
      </c>
      <c r="J919" s="6">
        <v>3498</v>
      </c>
      <c r="K919" s="6" t="s">
        <v>3803</v>
      </c>
      <c r="L919" s="6">
        <f t="shared" si="53"/>
        <v>6</v>
      </c>
      <c r="M919" s="7">
        <v>2800000</v>
      </c>
      <c r="N919" s="7">
        <v>300</v>
      </c>
      <c r="O919" s="8" t="s">
        <v>3804</v>
      </c>
      <c r="P919" s="6" t="s">
        <v>1572</v>
      </c>
      <c r="Q919" s="6"/>
      <c r="R919" s="6"/>
      <c r="S919" s="6"/>
      <c r="T919" s="6" t="s">
        <v>634</v>
      </c>
      <c r="U919" s="6" t="s">
        <v>635</v>
      </c>
      <c r="V919" s="6" t="s">
        <v>3775</v>
      </c>
      <c r="W919" s="7">
        <v>2</v>
      </c>
      <c r="X919" s="6" t="s">
        <v>3805</v>
      </c>
      <c r="Y919" s="13">
        <v>193353446</v>
      </c>
      <c r="Z919" s="13">
        <v>805827409</v>
      </c>
      <c r="AA919"/>
      <c r="AB919"/>
      <c r="AC919"/>
    </row>
    <row r="920" spans="1:29" x14ac:dyDescent="0.25">
      <c r="A920" s="4" t="str">
        <f t="shared" si="51"/>
        <v>5151.01.15.1</v>
      </c>
      <c r="B920" s="4" t="str">
        <f t="shared" si="52"/>
        <v>5151.01.15</v>
      </c>
      <c r="C920" s="9" t="s">
        <v>629</v>
      </c>
      <c r="D920" s="10" t="s">
        <v>246</v>
      </c>
      <c r="E920" s="10" t="s">
        <v>247</v>
      </c>
      <c r="F920" s="10" t="s">
        <v>7</v>
      </c>
      <c r="G920" s="10" t="s">
        <v>248</v>
      </c>
      <c r="H920" s="10" t="s">
        <v>31</v>
      </c>
      <c r="I920" s="10" t="s">
        <v>3786</v>
      </c>
      <c r="J920" s="10">
        <v>3484</v>
      </c>
      <c r="K920" s="10" t="s">
        <v>3787</v>
      </c>
      <c r="L920" s="6">
        <f t="shared" si="53"/>
        <v>1</v>
      </c>
      <c r="M920" s="11">
        <v>600000</v>
      </c>
      <c r="N920" s="11">
        <v>3213</v>
      </c>
      <c r="O920" s="12" t="s">
        <v>249</v>
      </c>
      <c r="P920" s="10" t="s">
        <v>3788</v>
      </c>
      <c r="Q920" s="10"/>
      <c r="R920" s="10"/>
      <c r="S920" s="10"/>
      <c r="T920" s="10" t="s">
        <v>634</v>
      </c>
      <c r="U920" s="10" t="s">
        <v>635</v>
      </c>
      <c r="V920" s="10" t="s">
        <v>3789</v>
      </c>
      <c r="W920" s="11">
        <v>2</v>
      </c>
      <c r="X920" s="10" t="s">
        <v>3790</v>
      </c>
      <c r="Y920" s="13">
        <v>298952500</v>
      </c>
      <c r="Z920" s="13">
        <v>805827409</v>
      </c>
      <c r="AA920"/>
      <c r="AB920"/>
      <c r="AC920"/>
    </row>
    <row r="921" spans="1:29" x14ac:dyDescent="0.25">
      <c r="A921" s="4" t="str">
        <f t="shared" si="51"/>
        <v>5151.01.15.2</v>
      </c>
      <c r="B921" s="4" t="str">
        <f t="shared" si="52"/>
        <v>5151.01.15</v>
      </c>
      <c r="C921" s="9" t="s">
        <v>629</v>
      </c>
      <c r="D921" s="10" t="s">
        <v>246</v>
      </c>
      <c r="E921" s="10" t="s">
        <v>247</v>
      </c>
      <c r="F921" s="10" t="s">
        <v>7</v>
      </c>
      <c r="G921" s="10" t="s">
        <v>248</v>
      </c>
      <c r="H921" s="10" t="s">
        <v>31</v>
      </c>
      <c r="I921" s="10" t="s">
        <v>3786</v>
      </c>
      <c r="J921" s="10">
        <v>3496</v>
      </c>
      <c r="K921" s="10" t="s">
        <v>3800</v>
      </c>
      <c r="L921" s="6">
        <f t="shared" si="53"/>
        <v>2</v>
      </c>
      <c r="M921" s="11">
        <v>298352500</v>
      </c>
      <c r="N921" s="11">
        <v>1450</v>
      </c>
      <c r="O921" s="12" t="s">
        <v>3801</v>
      </c>
      <c r="P921" s="10" t="s">
        <v>3788</v>
      </c>
      <c r="Q921" s="10"/>
      <c r="R921" s="10"/>
      <c r="S921" s="10"/>
      <c r="T921" s="10" t="s">
        <v>634</v>
      </c>
      <c r="U921" s="10" t="s">
        <v>635</v>
      </c>
      <c r="V921" s="10" t="s">
        <v>3789</v>
      </c>
      <c r="W921" s="11">
        <v>2</v>
      </c>
      <c r="X921" s="10" t="s">
        <v>3802</v>
      </c>
      <c r="Y921" s="13">
        <v>298952500</v>
      </c>
      <c r="Z921" s="13">
        <v>805827409</v>
      </c>
      <c r="AA921"/>
      <c r="AB921"/>
      <c r="AC921"/>
    </row>
    <row r="922" spans="1:29" x14ac:dyDescent="0.25">
      <c r="A922" s="4" t="str">
        <f t="shared" si="51"/>
        <v>5152.01.11.1</v>
      </c>
      <c r="B922" s="4" t="str">
        <f t="shared" si="52"/>
        <v>5152.01.11</v>
      </c>
      <c r="C922" s="5" t="s">
        <v>629</v>
      </c>
      <c r="D922" s="6" t="s">
        <v>250</v>
      </c>
      <c r="E922" s="6" t="s">
        <v>251</v>
      </c>
      <c r="F922" s="6" t="s">
        <v>7</v>
      </c>
      <c r="G922" s="6" t="s">
        <v>252</v>
      </c>
      <c r="H922" s="6" t="s">
        <v>10</v>
      </c>
      <c r="I922" s="6" t="s">
        <v>3806</v>
      </c>
      <c r="J922" s="6">
        <v>4950</v>
      </c>
      <c r="K922" s="6" t="s">
        <v>3828</v>
      </c>
      <c r="L922" s="6">
        <f t="shared" si="53"/>
        <v>1</v>
      </c>
      <c r="M922" s="7">
        <v>102509.16</v>
      </c>
      <c r="N922" s="7">
        <v>1</v>
      </c>
      <c r="O922" s="8" t="s">
        <v>3829</v>
      </c>
      <c r="P922" s="6" t="s">
        <v>3830</v>
      </c>
      <c r="Q922" s="6"/>
      <c r="R922" s="6"/>
      <c r="S922" s="6"/>
      <c r="T922" s="6" t="s">
        <v>634</v>
      </c>
      <c r="U922" s="6" t="s">
        <v>635</v>
      </c>
      <c r="V922" s="6" t="s">
        <v>3810</v>
      </c>
      <c r="W922" s="7">
        <v>2</v>
      </c>
      <c r="X922" s="6" t="s">
        <v>3831</v>
      </c>
      <c r="Y922" s="13">
        <v>57356346</v>
      </c>
      <c r="Z922" s="13">
        <v>57356346</v>
      </c>
      <c r="AA922"/>
      <c r="AB922"/>
      <c r="AC922"/>
    </row>
    <row r="923" spans="1:29" x14ac:dyDescent="0.25">
      <c r="A923" s="4" t="str">
        <f t="shared" si="51"/>
        <v>5152.01.11.2</v>
      </c>
      <c r="B923" s="4" t="str">
        <f t="shared" si="52"/>
        <v>5152.01.11</v>
      </c>
      <c r="C923" s="5" t="s">
        <v>629</v>
      </c>
      <c r="D923" s="6" t="s">
        <v>250</v>
      </c>
      <c r="E923" s="6" t="s">
        <v>251</v>
      </c>
      <c r="F923" s="6" t="s">
        <v>7</v>
      </c>
      <c r="G923" s="6" t="s">
        <v>252</v>
      </c>
      <c r="H923" s="6" t="s">
        <v>10</v>
      </c>
      <c r="I923" s="6" t="s">
        <v>3806</v>
      </c>
      <c r="J923" s="6">
        <v>4952</v>
      </c>
      <c r="K923" s="6" t="s">
        <v>3812</v>
      </c>
      <c r="L923" s="6">
        <f t="shared" si="53"/>
        <v>2</v>
      </c>
      <c r="M923" s="7">
        <v>10148406</v>
      </c>
      <c r="N923" s="7">
        <v>99</v>
      </c>
      <c r="O923" s="8" t="s">
        <v>3813</v>
      </c>
      <c r="P923" s="6" t="s">
        <v>3814</v>
      </c>
      <c r="Q923" s="6"/>
      <c r="R923" s="6"/>
      <c r="S923" s="6"/>
      <c r="T923" s="6" t="s">
        <v>634</v>
      </c>
      <c r="U923" s="6" t="s">
        <v>635</v>
      </c>
      <c r="V923" s="6" t="s">
        <v>3810</v>
      </c>
      <c r="W923" s="7">
        <v>2</v>
      </c>
      <c r="X923" s="6" t="s">
        <v>3815</v>
      </c>
      <c r="Y923" s="13">
        <v>57356346</v>
      </c>
      <c r="Z923" s="13">
        <v>57356346</v>
      </c>
      <c r="AA923"/>
      <c r="AB923"/>
      <c r="AC923"/>
    </row>
    <row r="924" spans="1:29" x14ac:dyDescent="0.25">
      <c r="A924" s="4" t="str">
        <f t="shared" si="51"/>
        <v>5152.01.11.3</v>
      </c>
      <c r="B924" s="4" t="str">
        <f t="shared" si="52"/>
        <v>5152.01.11</v>
      </c>
      <c r="C924" s="9" t="s">
        <v>629</v>
      </c>
      <c r="D924" s="10" t="s">
        <v>250</v>
      </c>
      <c r="E924" s="10" t="s">
        <v>251</v>
      </c>
      <c r="F924" s="10" t="s">
        <v>7</v>
      </c>
      <c r="G924" s="10" t="s">
        <v>252</v>
      </c>
      <c r="H924" s="10" t="s">
        <v>10</v>
      </c>
      <c r="I924" s="10" t="s">
        <v>3806</v>
      </c>
      <c r="J924" s="10">
        <v>4953</v>
      </c>
      <c r="K924" s="10" t="s">
        <v>3816</v>
      </c>
      <c r="L924" s="6">
        <f t="shared" si="53"/>
        <v>3</v>
      </c>
      <c r="M924" s="11">
        <v>4920439.68</v>
      </c>
      <c r="N924" s="11">
        <v>48</v>
      </c>
      <c r="O924" s="12" t="s">
        <v>3817</v>
      </c>
      <c r="P924" s="10" t="s">
        <v>3818</v>
      </c>
      <c r="Q924" s="10"/>
      <c r="R924" s="10"/>
      <c r="S924" s="10"/>
      <c r="T924" s="10" t="s">
        <v>634</v>
      </c>
      <c r="U924" s="10" t="s">
        <v>635</v>
      </c>
      <c r="V924" s="10" t="s">
        <v>3810</v>
      </c>
      <c r="W924" s="11">
        <v>2</v>
      </c>
      <c r="X924" s="10" t="s">
        <v>3819</v>
      </c>
      <c r="Y924" s="13">
        <v>57356346</v>
      </c>
      <c r="Z924" s="13">
        <v>57356346</v>
      </c>
      <c r="AA924"/>
      <c r="AB924"/>
      <c r="AC924"/>
    </row>
    <row r="925" spans="1:29" x14ac:dyDescent="0.25">
      <c r="A925" s="4" t="str">
        <f t="shared" si="51"/>
        <v>5152.01.11.4</v>
      </c>
      <c r="B925" s="4" t="str">
        <f t="shared" si="52"/>
        <v>5152.01.11</v>
      </c>
      <c r="C925" s="9" t="s">
        <v>629</v>
      </c>
      <c r="D925" s="10" t="s">
        <v>250</v>
      </c>
      <c r="E925" s="10" t="s">
        <v>251</v>
      </c>
      <c r="F925" s="10" t="s">
        <v>7</v>
      </c>
      <c r="G925" s="10" t="s">
        <v>252</v>
      </c>
      <c r="H925" s="10" t="s">
        <v>10</v>
      </c>
      <c r="I925" s="10" t="s">
        <v>3806</v>
      </c>
      <c r="J925" s="10">
        <v>4954</v>
      </c>
      <c r="K925" s="10" t="s">
        <v>3807</v>
      </c>
      <c r="L925" s="6">
        <f t="shared" si="53"/>
        <v>4</v>
      </c>
      <c r="M925" s="11">
        <v>900000</v>
      </c>
      <c r="N925" s="11">
        <v>1</v>
      </c>
      <c r="O925" s="12" t="s">
        <v>3808</v>
      </c>
      <c r="P925" s="10" t="s">
        <v>3809</v>
      </c>
      <c r="Q925" s="10"/>
      <c r="R925" s="10"/>
      <c r="S925" s="10"/>
      <c r="T925" s="10" t="s">
        <v>634</v>
      </c>
      <c r="U925" s="10" t="s">
        <v>635</v>
      </c>
      <c r="V925" s="10" t="s">
        <v>3810</v>
      </c>
      <c r="W925" s="11">
        <v>2</v>
      </c>
      <c r="X925" s="10" t="s">
        <v>3811</v>
      </c>
      <c r="Y925" s="13">
        <v>57356346</v>
      </c>
      <c r="Z925" s="13">
        <v>57356346</v>
      </c>
      <c r="AA925"/>
      <c r="AB925"/>
      <c r="AC925"/>
    </row>
    <row r="926" spans="1:29" x14ac:dyDescent="0.25">
      <c r="A926" s="4" t="str">
        <f t="shared" si="51"/>
        <v>5152.01.11.5</v>
      </c>
      <c r="B926" s="4" t="str">
        <f t="shared" si="52"/>
        <v>5152.01.11</v>
      </c>
      <c r="C926" s="5" t="s">
        <v>629</v>
      </c>
      <c r="D926" s="6" t="s">
        <v>250</v>
      </c>
      <c r="E926" s="6" t="s">
        <v>251</v>
      </c>
      <c r="F926" s="6" t="s">
        <v>7</v>
      </c>
      <c r="G926" s="6" t="s">
        <v>252</v>
      </c>
      <c r="H926" s="6" t="s">
        <v>10</v>
      </c>
      <c r="I926" s="6" t="s">
        <v>3806</v>
      </c>
      <c r="J926" s="6">
        <v>4955</v>
      </c>
      <c r="K926" s="6" t="s">
        <v>3820</v>
      </c>
      <c r="L926" s="6">
        <f t="shared" si="53"/>
        <v>5</v>
      </c>
      <c r="M926" s="7">
        <v>2338191.16</v>
      </c>
      <c r="N926" s="7">
        <v>49</v>
      </c>
      <c r="O926" s="8" t="s">
        <v>3821</v>
      </c>
      <c r="P926" s="6" t="s">
        <v>3822</v>
      </c>
      <c r="Q926" s="6"/>
      <c r="R926" s="6"/>
      <c r="S926" s="6"/>
      <c r="T926" s="6" t="s">
        <v>634</v>
      </c>
      <c r="U926" s="6" t="s">
        <v>635</v>
      </c>
      <c r="V926" s="6" t="s">
        <v>3810</v>
      </c>
      <c r="W926" s="7">
        <v>2</v>
      </c>
      <c r="X926" s="6" t="s">
        <v>3823</v>
      </c>
      <c r="Y926" s="13">
        <v>57356346</v>
      </c>
      <c r="Z926" s="13">
        <v>57356346</v>
      </c>
      <c r="AA926"/>
      <c r="AB926"/>
      <c r="AC926"/>
    </row>
    <row r="927" spans="1:29" x14ac:dyDescent="0.25">
      <c r="A927" s="4" t="str">
        <f t="shared" si="51"/>
        <v>5152.01.11.6</v>
      </c>
      <c r="B927" s="4" t="str">
        <f t="shared" si="52"/>
        <v>5152.01.11</v>
      </c>
      <c r="C927" s="9" t="s">
        <v>629</v>
      </c>
      <c r="D927" s="10" t="s">
        <v>250</v>
      </c>
      <c r="E927" s="10" t="s">
        <v>251</v>
      </c>
      <c r="F927" s="10" t="s">
        <v>7</v>
      </c>
      <c r="G927" s="10" t="s">
        <v>252</v>
      </c>
      <c r="H927" s="10" t="s">
        <v>10</v>
      </c>
      <c r="I927" s="10" t="s">
        <v>3806</v>
      </c>
      <c r="J927" s="10">
        <v>5168</v>
      </c>
      <c r="K927" s="10" t="s">
        <v>3832</v>
      </c>
      <c r="L927" s="6">
        <f t="shared" si="53"/>
        <v>6</v>
      </c>
      <c r="M927" s="11">
        <v>1510000</v>
      </c>
      <c r="N927" s="11">
        <v>980</v>
      </c>
      <c r="O927" s="12" t="s">
        <v>3833</v>
      </c>
      <c r="P927" s="10" t="s">
        <v>3818</v>
      </c>
      <c r="Q927" s="10"/>
      <c r="R927" s="10"/>
      <c r="S927" s="10"/>
      <c r="T927" s="10" t="s">
        <v>634</v>
      </c>
      <c r="U927" s="10" t="s">
        <v>635</v>
      </c>
      <c r="V927" s="10" t="s">
        <v>3810</v>
      </c>
      <c r="W927" s="11">
        <v>2</v>
      </c>
      <c r="X927" s="10" t="s">
        <v>3834</v>
      </c>
      <c r="Y927" s="13">
        <v>57356346</v>
      </c>
      <c r="Z927" s="13">
        <v>57356346</v>
      </c>
      <c r="AA927"/>
      <c r="AB927"/>
      <c r="AC927"/>
    </row>
    <row r="928" spans="1:29" x14ac:dyDescent="0.25">
      <c r="A928" s="4" t="str">
        <f t="shared" si="51"/>
        <v>5152.01.11.7</v>
      </c>
      <c r="B928" s="4" t="str">
        <f t="shared" si="52"/>
        <v>5152.01.11</v>
      </c>
      <c r="C928" s="9" t="s">
        <v>629</v>
      </c>
      <c r="D928" s="10" t="s">
        <v>250</v>
      </c>
      <c r="E928" s="10" t="s">
        <v>251</v>
      </c>
      <c r="F928" s="10" t="s">
        <v>7</v>
      </c>
      <c r="G928" s="10" t="s">
        <v>252</v>
      </c>
      <c r="H928" s="10" t="s">
        <v>10</v>
      </c>
      <c r="I928" s="10" t="s">
        <v>3806</v>
      </c>
      <c r="J928" s="10">
        <v>5169</v>
      </c>
      <c r="K928" s="10" t="s">
        <v>3824</v>
      </c>
      <c r="L928" s="6">
        <f t="shared" si="53"/>
        <v>7</v>
      </c>
      <c r="M928" s="11">
        <v>500000</v>
      </c>
      <c r="N928" s="11">
        <v>1000</v>
      </c>
      <c r="O928" s="12" t="s">
        <v>3825</v>
      </c>
      <c r="P928" s="10" t="s">
        <v>3826</v>
      </c>
      <c r="Q928" s="10"/>
      <c r="R928" s="10"/>
      <c r="S928" s="10"/>
      <c r="T928" s="10" t="s">
        <v>634</v>
      </c>
      <c r="U928" s="10" t="s">
        <v>635</v>
      </c>
      <c r="V928" s="10" t="s">
        <v>3810</v>
      </c>
      <c r="W928" s="11">
        <v>2</v>
      </c>
      <c r="X928" s="10" t="s">
        <v>3827</v>
      </c>
      <c r="Y928" s="13">
        <v>57356346</v>
      </c>
      <c r="Z928" s="13">
        <v>57356346</v>
      </c>
      <c r="AA928"/>
      <c r="AB928"/>
      <c r="AC928"/>
    </row>
    <row r="929" spans="1:29" x14ac:dyDescent="0.25">
      <c r="A929" s="4" t="str">
        <f t="shared" si="51"/>
        <v>5152.01.11.8</v>
      </c>
      <c r="B929" s="4" t="str">
        <f t="shared" si="52"/>
        <v>5152.01.11</v>
      </c>
      <c r="C929" s="5" t="s">
        <v>629</v>
      </c>
      <c r="D929" s="6" t="s">
        <v>250</v>
      </c>
      <c r="E929" s="6" t="s">
        <v>251</v>
      </c>
      <c r="F929" s="6" t="s">
        <v>7</v>
      </c>
      <c r="G929" s="6" t="s">
        <v>252</v>
      </c>
      <c r="H929" s="6" t="s">
        <v>10</v>
      </c>
      <c r="I929" s="6" t="s">
        <v>3806</v>
      </c>
      <c r="J929" s="6">
        <v>5170</v>
      </c>
      <c r="K929" s="6" t="s">
        <v>3835</v>
      </c>
      <c r="L929" s="6">
        <f t="shared" si="53"/>
        <v>8</v>
      </c>
      <c r="M929" s="7">
        <v>400000</v>
      </c>
      <c r="N929" s="7">
        <v>1</v>
      </c>
      <c r="O929" s="8" t="s">
        <v>3836</v>
      </c>
      <c r="P929" s="6" t="s">
        <v>3809</v>
      </c>
      <c r="Q929" s="6"/>
      <c r="R929" s="6"/>
      <c r="S929" s="6"/>
      <c r="T929" s="6" t="s">
        <v>634</v>
      </c>
      <c r="U929" s="6" t="s">
        <v>635</v>
      </c>
      <c r="V929" s="6" t="s">
        <v>3810</v>
      </c>
      <c r="W929" s="7">
        <v>2</v>
      </c>
      <c r="X929" s="6" t="s">
        <v>3837</v>
      </c>
      <c r="Y929" s="13">
        <v>57356346</v>
      </c>
      <c r="Z929" s="13">
        <v>57356346</v>
      </c>
      <c r="AA929"/>
      <c r="AB929"/>
      <c r="AC929"/>
    </row>
    <row r="930" spans="1:29" x14ac:dyDescent="0.25">
      <c r="A930" s="4" t="str">
        <f t="shared" si="51"/>
        <v>5154.01.11.1</v>
      </c>
      <c r="B930" s="4" t="str">
        <f t="shared" si="52"/>
        <v>5154.01.11</v>
      </c>
      <c r="C930" s="5" t="s">
        <v>629</v>
      </c>
      <c r="D930" s="6" t="s">
        <v>253</v>
      </c>
      <c r="E930" s="6" t="s">
        <v>254</v>
      </c>
      <c r="F930" s="6" t="s">
        <v>7</v>
      </c>
      <c r="G930" s="6" t="s">
        <v>255</v>
      </c>
      <c r="H930" s="6" t="s">
        <v>10</v>
      </c>
      <c r="I930" s="6" t="s">
        <v>3838</v>
      </c>
      <c r="J930" s="6">
        <v>4987</v>
      </c>
      <c r="K930" s="6" t="s">
        <v>3844</v>
      </c>
      <c r="L930" s="6">
        <f t="shared" si="53"/>
        <v>1</v>
      </c>
      <c r="M930" s="7">
        <v>7517605</v>
      </c>
      <c r="N930" s="7">
        <v>18</v>
      </c>
      <c r="O930" s="8" t="s">
        <v>3845</v>
      </c>
      <c r="P930" s="6" t="s">
        <v>3846</v>
      </c>
      <c r="Q930" s="6"/>
      <c r="R930" s="6"/>
      <c r="S930" s="6"/>
      <c r="T930" s="6" t="s">
        <v>634</v>
      </c>
      <c r="U930" s="6" t="s">
        <v>635</v>
      </c>
      <c r="V930" s="6" t="s">
        <v>3842</v>
      </c>
      <c r="W930" s="7">
        <v>3</v>
      </c>
      <c r="X930" s="6" t="s">
        <v>3847</v>
      </c>
      <c r="Y930" s="13">
        <v>27514283</v>
      </c>
      <c r="Z930" s="13">
        <v>134331784</v>
      </c>
      <c r="AA930"/>
      <c r="AB930"/>
      <c r="AC930"/>
    </row>
    <row r="931" spans="1:29" x14ac:dyDescent="0.25">
      <c r="A931" s="4" t="str">
        <f t="shared" si="51"/>
        <v>5154.01.11.2</v>
      </c>
      <c r="B931" s="4" t="str">
        <f t="shared" si="52"/>
        <v>5154.01.11</v>
      </c>
      <c r="C931" s="9" t="s">
        <v>629</v>
      </c>
      <c r="D931" s="10" t="s">
        <v>253</v>
      </c>
      <c r="E931" s="10" t="s">
        <v>254</v>
      </c>
      <c r="F931" s="10" t="s">
        <v>7</v>
      </c>
      <c r="G931" s="10" t="s">
        <v>255</v>
      </c>
      <c r="H931" s="10" t="s">
        <v>10</v>
      </c>
      <c r="I931" s="10" t="s">
        <v>3838</v>
      </c>
      <c r="J931" s="10">
        <v>4988</v>
      </c>
      <c r="K931" s="10" t="s">
        <v>3865</v>
      </c>
      <c r="L931" s="6">
        <f t="shared" si="53"/>
        <v>2</v>
      </c>
      <c r="M931" s="11">
        <v>3398670</v>
      </c>
      <c r="N931" s="11">
        <v>10</v>
      </c>
      <c r="O931" s="12" t="s">
        <v>3866</v>
      </c>
      <c r="P931" s="10" t="s">
        <v>3857</v>
      </c>
      <c r="Q931" s="10"/>
      <c r="R931" s="10"/>
      <c r="S931" s="10"/>
      <c r="T931" s="10" t="s">
        <v>634</v>
      </c>
      <c r="U931" s="10" t="s">
        <v>635</v>
      </c>
      <c r="V931" s="10" t="s">
        <v>3842</v>
      </c>
      <c r="W931" s="11">
        <v>3</v>
      </c>
      <c r="X931" s="10" t="s">
        <v>3867</v>
      </c>
      <c r="Y931" s="13">
        <v>27514283</v>
      </c>
      <c r="Z931" s="13">
        <v>134331784</v>
      </c>
      <c r="AA931"/>
      <c r="AB931"/>
      <c r="AC931"/>
    </row>
    <row r="932" spans="1:29" x14ac:dyDescent="0.25">
      <c r="A932" s="4" t="str">
        <f t="shared" si="51"/>
        <v>5154.01.11.3</v>
      </c>
      <c r="B932" s="4" t="str">
        <f t="shared" si="52"/>
        <v>5154.01.11</v>
      </c>
      <c r="C932" s="5" t="s">
        <v>629</v>
      </c>
      <c r="D932" s="6" t="s">
        <v>253</v>
      </c>
      <c r="E932" s="6" t="s">
        <v>254</v>
      </c>
      <c r="F932" s="6" t="s">
        <v>7</v>
      </c>
      <c r="G932" s="6" t="s">
        <v>255</v>
      </c>
      <c r="H932" s="6" t="s">
        <v>10</v>
      </c>
      <c r="I932" s="6" t="s">
        <v>3838</v>
      </c>
      <c r="J932" s="6">
        <v>4989</v>
      </c>
      <c r="K932" s="6" t="s">
        <v>3863</v>
      </c>
      <c r="L932" s="6">
        <f t="shared" si="53"/>
        <v>3</v>
      </c>
      <c r="M932" s="7">
        <v>3579734</v>
      </c>
      <c r="N932" s="7">
        <v>2</v>
      </c>
      <c r="O932" s="8" t="s">
        <v>256</v>
      </c>
      <c r="P932" s="6" t="s">
        <v>3857</v>
      </c>
      <c r="Q932" s="6"/>
      <c r="R932" s="6"/>
      <c r="S932" s="6"/>
      <c r="T932" s="6" t="s">
        <v>634</v>
      </c>
      <c r="U932" s="6" t="s">
        <v>635</v>
      </c>
      <c r="V932" s="6" t="s">
        <v>3842</v>
      </c>
      <c r="W932" s="7">
        <v>3</v>
      </c>
      <c r="X932" s="6" t="s">
        <v>3864</v>
      </c>
      <c r="Y932" s="13">
        <v>27514283</v>
      </c>
      <c r="Z932" s="13">
        <v>134331784</v>
      </c>
      <c r="AA932"/>
      <c r="AB932"/>
      <c r="AC932"/>
    </row>
    <row r="933" spans="1:29" x14ac:dyDescent="0.25">
      <c r="A933" s="4" t="str">
        <f t="shared" si="51"/>
        <v>5154.01.11.4</v>
      </c>
      <c r="B933" s="4" t="str">
        <f t="shared" si="52"/>
        <v>5154.01.11</v>
      </c>
      <c r="C933" s="9" t="s">
        <v>629</v>
      </c>
      <c r="D933" s="10" t="s">
        <v>253</v>
      </c>
      <c r="E933" s="10" t="s">
        <v>254</v>
      </c>
      <c r="F933" s="10" t="s">
        <v>7</v>
      </c>
      <c r="G933" s="10" t="s">
        <v>255</v>
      </c>
      <c r="H933" s="10" t="s">
        <v>10</v>
      </c>
      <c r="I933" s="10" t="s">
        <v>3838</v>
      </c>
      <c r="J933" s="10">
        <v>4990</v>
      </c>
      <c r="K933" s="10" t="s">
        <v>3839</v>
      </c>
      <c r="L933" s="6">
        <f t="shared" si="53"/>
        <v>4</v>
      </c>
      <c r="M933" s="11">
        <v>3150000</v>
      </c>
      <c r="N933" s="11">
        <v>2</v>
      </c>
      <c r="O933" s="12" t="s">
        <v>3840</v>
      </c>
      <c r="P933" s="10" t="s">
        <v>3841</v>
      </c>
      <c r="Q933" s="10"/>
      <c r="R933" s="10"/>
      <c r="S933" s="10"/>
      <c r="T933" s="10" t="s">
        <v>634</v>
      </c>
      <c r="U933" s="10" t="s">
        <v>635</v>
      </c>
      <c r="V933" s="10" t="s">
        <v>3842</v>
      </c>
      <c r="W933" s="11">
        <v>3</v>
      </c>
      <c r="X933" s="10" t="s">
        <v>3843</v>
      </c>
      <c r="Y933" s="13">
        <v>27514283</v>
      </c>
      <c r="Z933" s="13">
        <v>134331784</v>
      </c>
      <c r="AA933"/>
      <c r="AB933"/>
      <c r="AC933"/>
    </row>
    <row r="934" spans="1:29" x14ac:dyDescent="0.25">
      <c r="A934" s="4" t="str">
        <f t="shared" si="51"/>
        <v>5154.01.11.5</v>
      </c>
      <c r="B934" s="4" t="str">
        <f t="shared" si="52"/>
        <v>5154.01.11</v>
      </c>
      <c r="C934" s="5" t="s">
        <v>629</v>
      </c>
      <c r="D934" s="6" t="s">
        <v>253</v>
      </c>
      <c r="E934" s="6" t="s">
        <v>254</v>
      </c>
      <c r="F934" s="6" t="s">
        <v>7</v>
      </c>
      <c r="G934" s="6" t="s">
        <v>255</v>
      </c>
      <c r="H934" s="6" t="s">
        <v>10</v>
      </c>
      <c r="I934" s="6" t="s">
        <v>3838</v>
      </c>
      <c r="J934" s="6">
        <v>4991</v>
      </c>
      <c r="K934" s="6" t="s">
        <v>3854</v>
      </c>
      <c r="L934" s="6">
        <f t="shared" si="53"/>
        <v>5</v>
      </c>
      <c r="M934" s="7">
        <v>2559468</v>
      </c>
      <c r="N934" s="7">
        <v>4</v>
      </c>
      <c r="O934" s="8" t="s">
        <v>258</v>
      </c>
      <c r="P934" s="6" t="s">
        <v>3841</v>
      </c>
      <c r="Q934" s="6"/>
      <c r="R934" s="6"/>
      <c r="S934" s="6"/>
      <c r="T934" s="6" t="s">
        <v>634</v>
      </c>
      <c r="U934" s="6" t="s">
        <v>635</v>
      </c>
      <c r="V934" s="6" t="s">
        <v>3842</v>
      </c>
      <c r="W934" s="7">
        <v>3</v>
      </c>
      <c r="X934" s="6" t="s">
        <v>257</v>
      </c>
      <c r="Y934" s="13">
        <v>27514283</v>
      </c>
      <c r="Z934" s="13">
        <v>134331784</v>
      </c>
      <c r="AA934"/>
      <c r="AB934"/>
      <c r="AC934"/>
    </row>
    <row r="935" spans="1:29" x14ac:dyDescent="0.25">
      <c r="A935" s="4" t="str">
        <f t="shared" si="51"/>
        <v>5154.01.11.6</v>
      </c>
      <c r="B935" s="4" t="str">
        <f t="shared" si="52"/>
        <v>5154.01.11</v>
      </c>
      <c r="C935" s="9" t="s">
        <v>629</v>
      </c>
      <c r="D935" s="10" t="s">
        <v>253</v>
      </c>
      <c r="E935" s="10" t="s">
        <v>254</v>
      </c>
      <c r="F935" s="10" t="s">
        <v>7</v>
      </c>
      <c r="G935" s="10" t="s">
        <v>255</v>
      </c>
      <c r="H935" s="10" t="s">
        <v>10</v>
      </c>
      <c r="I935" s="10" t="s">
        <v>3838</v>
      </c>
      <c r="J935" s="10">
        <v>4992</v>
      </c>
      <c r="K935" s="10" t="s">
        <v>3861</v>
      </c>
      <c r="L935" s="6">
        <f t="shared" si="53"/>
        <v>6</v>
      </c>
      <c r="M935" s="11">
        <v>2109468</v>
      </c>
      <c r="N935" s="11">
        <v>2</v>
      </c>
      <c r="O935" s="12" t="s">
        <v>260</v>
      </c>
      <c r="P935" s="10" t="s">
        <v>3846</v>
      </c>
      <c r="Q935" s="10"/>
      <c r="R935" s="10"/>
      <c r="S935" s="10"/>
      <c r="T935" s="10" t="s">
        <v>634</v>
      </c>
      <c r="U935" s="10" t="s">
        <v>635</v>
      </c>
      <c r="V935" s="10" t="s">
        <v>3842</v>
      </c>
      <c r="W935" s="11">
        <v>3</v>
      </c>
      <c r="X935" s="10" t="s">
        <v>3862</v>
      </c>
      <c r="Y935" s="13">
        <v>27514283</v>
      </c>
      <c r="Z935" s="13">
        <v>134331784</v>
      </c>
      <c r="AA935"/>
      <c r="AB935"/>
      <c r="AC935"/>
    </row>
    <row r="936" spans="1:29" x14ac:dyDescent="0.25">
      <c r="A936" s="4" t="str">
        <f t="shared" si="51"/>
        <v>5154.01.11.7</v>
      </c>
      <c r="B936" s="4" t="str">
        <f t="shared" si="52"/>
        <v>5154.01.11</v>
      </c>
      <c r="C936" s="5" t="s">
        <v>629</v>
      </c>
      <c r="D936" s="6" t="s">
        <v>253</v>
      </c>
      <c r="E936" s="6" t="s">
        <v>254</v>
      </c>
      <c r="F936" s="6" t="s">
        <v>7</v>
      </c>
      <c r="G936" s="6" t="s">
        <v>255</v>
      </c>
      <c r="H936" s="6" t="s">
        <v>10</v>
      </c>
      <c r="I936" s="6" t="s">
        <v>3838</v>
      </c>
      <c r="J936" s="6">
        <v>4993</v>
      </c>
      <c r="K936" s="6" t="s">
        <v>3868</v>
      </c>
      <c r="L936" s="6">
        <f t="shared" si="53"/>
        <v>7</v>
      </c>
      <c r="M936" s="7">
        <v>5199338</v>
      </c>
      <c r="N936" s="7">
        <v>5</v>
      </c>
      <c r="O936" s="8" t="s">
        <v>256</v>
      </c>
      <c r="P936" s="6" t="s">
        <v>3857</v>
      </c>
      <c r="Q936" s="6"/>
      <c r="R936" s="6"/>
      <c r="S936" s="6"/>
      <c r="T936" s="6" t="s">
        <v>634</v>
      </c>
      <c r="U936" s="6" t="s">
        <v>635</v>
      </c>
      <c r="V936" s="6" t="s">
        <v>3842</v>
      </c>
      <c r="W936" s="7">
        <v>3</v>
      </c>
      <c r="X936" s="6" t="s">
        <v>3869</v>
      </c>
      <c r="Y936" s="13">
        <v>27514283</v>
      </c>
      <c r="Z936" s="13">
        <v>134331784</v>
      </c>
      <c r="AA936"/>
      <c r="AB936"/>
      <c r="AC936"/>
    </row>
    <row r="937" spans="1:29" x14ac:dyDescent="0.25">
      <c r="A937" s="4" t="str">
        <f t="shared" si="51"/>
        <v>5154.01.12.1</v>
      </c>
      <c r="B937" s="4" t="str">
        <f t="shared" si="52"/>
        <v>5154.01.12</v>
      </c>
      <c r="C937" s="9" t="s">
        <v>629</v>
      </c>
      <c r="D937" s="10" t="s">
        <v>253</v>
      </c>
      <c r="E937" s="10" t="s">
        <v>254</v>
      </c>
      <c r="F937" s="10" t="s">
        <v>7</v>
      </c>
      <c r="G937" s="10" t="s">
        <v>255</v>
      </c>
      <c r="H937" s="10" t="s">
        <v>32</v>
      </c>
      <c r="I937" s="10" t="s">
        <v>3848</v>
      </c>
      <c r="J937" s="10">
        <v>4994</v>
      </c>
      <c r="K937" s="10" t="s">
        <v>3855</v>
      </c>
      <c r="L937" s="6">
        <f t="shared" si="53"/>
        <v>1</v>
      </c>
      <c r="M937" s="11">
        <v>2250605</v>
      </c>
      <c r="N937" s="11">
        <v>3</v>
      </c>
      <c r="O937" s="12" t="s">
        <v>3856</v>
      </c>
      <c r="P937" s="10" t="s">
        <v>3857</v>
      </c>
      <c r="Q937" s="10"/>
      <c r="R937" s="10"/>
      <c r="S937" s="10"/>
      <c r="T937" s="10" t="s">
        <v>634</v>
      </c>
      <c r="U937" s="10" t="s">
        <v>635</v>
      </c>
      <c r="V937" s="10" t="s">
        <v>3852</v>
      </c>
      <c r="W937" s="11">
        <v>3</v>
      </c>
      <c r="X937" s="10" t="s">
        <v>3858</v>
      </c>
      <c r="Y937" s="13">
        <v>26613379</v>
      </c>
      <c r="Z937" s="13">
        <v>134331784</v>
      </c>
      <c r="AA937"/>
      <c r="AB937"/>
      <c r="AC937"/>
    </row>
    <row r="938" spans="1:29" x14ac:dyDescent="0.25">
      <c r="A938" s="4" t="str">
        <f t="shared" si="51"/>
        <v>5154.01.12.2</v>
      </c>
      <c r="B938" s="4" t="str">
        <f t="shared" si="52"/>
        <v>5154.01.12</v>
      </c>
      <c r="C938" s="9" t="s">
        <v>629</v>
      </c>
      <c r="D938" s="10" t="s">
        <v>253</v>
      </c>
      <c r="E938" s="10" t="s">
        <v>254</v>
      </c>
      <c r="F938" s="10" t="s">
        <v>7</v>
      </c>
      <c r="G938" s="10" t="s">
        <v>255</v>
      </c>
      <c r="H938" s="10" t="s">
        <v>32</v>
      </c>
      <c r="I938" s="10" t="s">
        <v>3848</v>
      </c>
      <c r="J938" s="10">
        <v>4995</v>
      </c>
      <c r="K938" s="10" t="s">
        <v>3870</v>
      </c>
      <c r="L938" s="6">
        <f t="shared" si="53"/>
        <v>2</v>
      </c>
      <c r="M938" s="11">
        <v>5451746</v>
      </c>
      <c r="N938" s="11">
        <v>10</v>
      </c>
      <c r="O938" s="12" t="s">
        <v>3871</v>
      </c>
      <c r="P938" s="10" t="s">
        <v>3857</v>
      </c>
      <c r="Q938" s="10"/>
      <c r="R938" s="10"/>
      <c r="S938" s="10"/>
      <c r="T938" s="10" t="s">
        <v>634</v>
      </c>
      <c r="U938" s="10" t="s">
        <v>635</v>
      </c>
      <c r="V938" s="10" t="s">
        <v>3852</v>
      </c>
      <c r="W938" s="11">
        <v>3</v>
      </c>
      <c r="X938" s="10" t="s">
        <v>259</v>
      </c>
      <c r="Y938" s="13">
        <v>26613379</v>
      </c>
      <c r="Z938" s="13">
        <v>134331784</v>
      </c>
      <c r="AA938"/>
      <c r="AB938"/>
      <c r="AC938"/>
    </row>
    <row r="939" spans="1:29" x14ac:dyDescent="0.25">
      <c r="A939" s="4" t="str">
        <f t="shared" si="51"/>
        <v>5154.01.12.3</v>
      </c>
      <c r="B939" s="4" t="str">
        <f t="shared" si="52"/>
        <v>5154.01.12</v>
      </c>
      <c r="C939" s="5" t="s">
        <v>629</v>
      </c>
      <c r="D939" s="6" t="s">
        <v>253</v>
      </c>
      <c r="E939" s="6" t="s">
        <v>254</v>
      </c>
      <c r="F939" s="6" t="s">
        <v>7</v>
      </c>
      <c r="G939" s="6" t="s">
        <v>255</v>
      </c>
      <c r="H939" s="6" t="s">
        <v>32</v>
      </c>
      <c r="I939" s="6" t="s">
        <v>3848</v>
      </c>
      <c r="J939" s="6">
        <v>4996</v>
      </c>
      <c r="K939" s="6" t="s">
        <v>3859</v>
      </c>
      <c r="L939" s="6">
        <f t="shared" si="53"/>
        <v>3</v>
      </c>
      <c r="M939" s="7">
        <v>15976020</v>
      </c>
      <c r="N939" s="7">
        <v>10</v>
      </c>
      <c r="O939" s="8" t="s">
        <v>3850</v>
      </c>
      <c r="P939" s="6" t="s">
        <v>3851</v>
      </c>
      <c r="Q939" s="6"/>
      <c r="R939" s="6"/>
      <c r="S939" s="6"/>
      <c r="T939" s="6" t="s">
        <v>634</v>
      </c>
      <c r="U939" s="6" t="s">
        <v>635</v>
      </c>
      <c r="V939" s="6" t="s">
        <v>3852</v>
      </c>
      <c r="W939" s="7">
        <v>3</v>
      </c>
      <c r="X939" s="6" t="s">
        <v>3860</v>
      </c>
      <c r="Y939" s="13">
        <v>26613379</v>
      </c>
      <c r="Z939" s="13">
        <v>134331784</v>
      </c>
      <c r="AA939"/>
      <c r="AB939"/>
      <c r="AC939"/>
    </row>
    <row r="940" spans="1:29" x14ac:dyDescent="0.25">
      <c r="A940" s="4" t="str">
        <f t="shared" si="51"/>
        <v>5154.01.12.4</v>
      </c>
      <c r="B940" s="4" t="str">
        <f t="shared" si="52"/>
        <v>5154.01.12</v>
      </c>
      <c r="C940" s="9" t="s">
        <v>629</v>
      </c>
      <c r="D940" s="10" t="s">
        <v>253</v>
      </c>
      <c r="E940" s="10" t="s">
        <v>254</v>
      </c>
      <c r="F940" s="10" t="s">
        <v>7</v>
      </c>
      <c r="G940" s="10" t="s">
        <v>255</v>
      </c>
      <c r="H940" s="10" t="s">
        <v>32</v>
      </c>
      <c r="I940" s="10" t="s">
        <v>3848</v>
      </c>
      <c r="J940" s="10">
        <v>4997</v>
      </c>
      <c r="K940" s="10" t="s">
        <v>3849</v>
      </c>
      <c r="L940" s="6">
        <f t="shared" si="53"/>
        <v>4</v>
      </c>
      <c r="M940" s="11">
        <v>2935008</v>
      </c>
      <c r="N940" s="11">
        <v>20</v>
      </c>
      <c r="O940" s="12" t="s">
        <v>3850</v>
      </c>
      <c r="P940" s="10" t="s">
        <v>3851</v>
      </c>
      <c r="Q940" s="10"/>
      <c r="R940" s="10"/>
      <c r="S940" s="10"/>
      <c r="T940" s="10" t="s">
        <v>634</v>
      </c>
      <c r="U940" s="10" t="s">
        <v>635</v>
      </c>
      <c r="V940" s="10" t="s">
        <v>3852</v>
      </c>
      <c r="W940" s="11">
        <v>3</v>
      </c>
      <c r="X940" s="10" t="s">
        <v>3853</v>
      </c>
      <c r="Y940" s="13">
        <v>26613379</v>
      </c>
      <c r="Z940" s="13">
        <v>134331784</v>
      </c>
      <c r="AA940"/>
      <c r="AB940"/>
      <c r="AC940"/>
    </row>
    <row r="941" spans="1:29" x14ac:dyDescent="0.25">
      <c r="A941" s="4" t="str">
        <f t="shared" si="51"/>
        <v>5155.01.11.1</v>
      </c>
      <c r="B941" s="4" t="str">
        <f t="shared" si="52"/>
        <v>5155.01.11</v>
      </c>
      <c r="C941" s="5" t="s">
        <v>629</v>
      </c>
      <c r="D941" s="6" t="s">
        <v>261</v>
      </c>
      <c r="E941" s="6" t="s">
        <v>262</v>
      </c>
      <c r="F941" s="6" t="s">
        <v>7</v>
      </c>
      <c r="G941" s="6" t="s">
        <v>263</v>
      </c>
      <c r="H941" s="6" t="s">
        <v>10</v>
      </c>
      <c r="I941" s="6" t="s">
        <v>3872</v>
      </c>
      <c r="J941" s="6">
        <v>3478</v>
      </c>
      <c r="K941" s="6" t="s">
        <v>3873</v>
      </c>
      <c r="L941" s="6">
        <f t="shared" si="53"/>
        <v>1</v>
      </c>
      <c r="M941" s="7">
        <v>2170420244</v>
      </c>
      <c r="N941" s="7">
        <v>250800</v>
      </c>
      <c r="O941" s="8" t="s">
        <v>3874</v>
      </c>
      <c r="P941" s="6" t="s">
        <v>3875</v>
      </c>
      <c r="Q941" s="6"/>
      <c r="R941" s="6"/>
      <c r="S941" s="6"/>
      <c r="T941" s="6" t="s">
        <v>634</v>
      </c>
      <c r="U941" s="6" t="s">
        <v>635</v>
      </c>
      <c r="V941" s="6" t="s">
        <v>3876</v>
      </c>
      <c r="W941" s="7">
        <v>3</v>
      </c>
      <c r="X941" s="6" t="s">
        <v>3877</v>
      </c>
      <c r="Y941" s="13">
        <v>3414879505</v>
      </c>
      <c r="Z941" s="13">
        <v>3520444505</v>
      </c>
      <c r="AA941"/>
      <c r="AB941"/>
      <c r="AC941"/>
    </row>
    <row r="942" spans="1:29" x14ac:dyDescent="0.25">
      <c r="A942" s="4" t="str">
        <f t="shared" si="51"/>
        <v>5155.01.11.2</v>
      </c>
      <c r="B942" s="4" t="str">
        <f t="shared" si="52"/>
        <v>5155.01.11</v>
      </c>
      <c r="C942" s="5" t="s">
        <v>629</v>
      </c>
      <c r="D942" s="6" t="s">
        <v>261</v>
      </c>
      <c r="E942" s="6" t="s">
        <v>262</v>
      </c>
      <c r="F942" s="6" t="s">
        <v>7</v>
      </c>
      <c r="G942" s="6" t="s">
        <v>263</v>
      </c>
      <c r="H942" s="6" t="s">
        <v>10</v>
      </c>
      <c r="I942" s="6" t="s">
        <v>3872</v>
      </c>
      <c r="J942" s="6">
        <v>3510</v>
      </c>
      <c r="K942" s="6" t="s">
        <v>3881</v>
      </c>
      <c r="L942" s="6">
        <f t="shared" si="53"/>
        <v>2</v>
      </c>
      <c r="M942" s="7">
        <v>218856867</v>
      </c>
      <c r="N942" s="7">
        <v>2555</v>
      </c>
      <c r="O942" s="8" t="s">
        <v>3857</v>
      </c>
      <c r="P942" s="6" t="s">
        <v>3882</v>
      </c>
      <c r="Q942" s="6"/>
      <c r="R942" s="6"/>
      <c r="S942" s="6"/>
      <c r="T942" s="6" t="s">
        <v>634</v>
      </c>
      <c r="U942" s="6" t="s">
        <v>635</v>
      </c>
      <c r="V942" s="6" t="s">
        <v>3876</v>
      </c>
      <c r="W942" s="7">
        <v>3</v>
      </c>
      <c r="X942" s="6" t="s">
        <v>3883</v>
      </c>
      <c r="Y942" s="13">
        <v>3414879505</v>
      </c>
      <c r="Z942" s="13">
        <v>3520444505</v>
      </c>
      <c r="AA942"/>
      <c r="AB942"/>
      <c r="AC942"/>
    </row>
    <row r="943" spans="1:29" x14ac:dyDescent="0.25">
      <c r="A943" s="4" t="str">
        <f t="shared" si="51"/>
        <v>5155.01.11.3</v>
      </c>
      <c r="B943" s="4" t="str">
        <f t="shared" si="52"/>
        <v>5155.01.11</v>
      </c>
      <c r="C943" s="9" t="s">
        <v>629</v>
      </c>
      <c r="D943" s="10" t="s">
        <v>261</v>
      </c>
      <c r="E943" s="10" t="s">
        <v>262</v>
      </c>
      <c r="F943" s="10" t="s">
        <v>7</v>
      </c>
      <c r="G943" s="10" t="s">
        <v>263</v>
      </c>
      <c r="H943" s="10" t="s">
        <v>10</v>
      </c>
      <c r="I943" s="10" t="s">
        <v>3872</v>
      </c>
      <c r="J943" s="10">
        <v>3512</v>
      </c>
      <c r="K943" s="10" t="s">
        <v>3878</v>
      </c>
      <c r="L943" s="6">
        <f t="shared" si="53"/>
        <v>3</v>
      </c>
      <c r="M943" s="11">
        <v>76879505</v>
      </c>
      <c r="N943" s="11">
        <v>150000</v>
      </c>
      <c r="O943" s="12" t="s">
        <v>3874</v>
      </c>
      <c r="P943" s="10" t="s">
        <v>3879</v>
      </c>
      <c r="Q943" s="10"/>
      <c r="R943" s="10"/>
      <c r="S943" s="10"/>
      <c r="T943" s="10" t="s">
        <v>634</v>
      </c>
      <c r="U943" s="10" t="s">
        <v>635</v>
      </c>
      <c r="V943" s="10" t="s">
        <v>3876</v>
      </c>
      <c r="W943" s="11">
        <v>2</v>
      </c>
      <c r="X943" s="10" t="s">
        <v>3880</v>
      </c>
      <c r="Y943" s="13">
        <v>3414879505</v>
      </c>
      <c r="Z943" s="13">
        <v>3520444505</v>
      </c>
      <c r="AA943"/>
      <c r="AB943"/>
      <c r="AC943"/>
    </row>
    <row r="944" spans="1:29" x14ac:dyDescent="0.25">
      <c r="A944" s="4" t="str">
        <f t="shared" si="51"/>
        <v>5158.01.11.1</v>
      </c>
      <c r="B944" s="4" t="str">
        <f t="shared" si="52"/>
        <v>5158.01.11</v>
      </c>
      <c r="C944" s="9" t="s">
        <v>629</v>
      </c>
      <c r="D944" s="10" t="s">
        <v>264</v>
      </c>
      <c r="E944" s="10" t="s">
        <v>265</v>
      </c>
      <c r="F944" s="10" t="s">
        <v>7</v>
      </c>
      <c r="G944" s="10" t="s">
        <v>266</v>
      </c>
      <c r="H944" s="10" t="s">
        <v>10</v>
      </c>
      <c r="I944" s="10" t="s">
        <v>3895</v>
      </c>
      <c r="J944" s="10">
        <v>4373</v>
      </c>
      <c r="K944" s="10" t="s">
        <v>3896</v>
      </c>
      <c r="L944" s="6">
        <f t="shared" si="53"/>
        <v>1</v>
      </c>
      <c r="M944" s="11">
        <v>1513169698.8499999</v>
      </c>
      <c r="N944" s="11">
        <v>603903</v>
      </c>
      <c r="O944" s="12" t="s">
        <v>3897</v>
      </c>
      <c r="P944" s="10" t="s">
        <v>1599</v>
      </c>
      <c r="Q944" s="10"/>
      <c r="R944" s="10"/>
      <c r="S944" s="10"/>
      <c r="T944" s="10" t="s">
        <v>634</v>
      </c>
      <c r="U944" s="10" t="s">
        <v>635</v>
      </c>
      <c r="V944" s="10" t="s">
        <v>3898</v>
      </c>
      <c r="W944" s="11">
        <v>1</v>
      </c>
      <c r="X944" s="10" t="s">
        <v>3899</v>
      </c>
      <c r="Y944" s="13">
        <v>1563694981</v>
      </c>
      <c r="Z944" s="13">
        <v>5253630835</v>
      </c>
      <c r="AA944"/>
      <c r="AB944"/>
      <c r="AC944"/>
    </row>
    <row r="945" spans="1:29" x14ac:dyDescent="0.25">
      <c r="A945" s="4" t="str">
        <f t="shared" si="51"/>
        <v>5158.01.12.1</v>
      </c>
      <c r="B945" s="4" t="str">
        <f t="shared" si="52"/>
        <v>5158.01.12</v>
      </c>
      <c r="C945" s="5" t="s">
        <v>629</v>
      </c>
      <c r="D945" s="6" t="s">
        <v>264</v>
      </c>
      <c r="E945" s="6" t="s">
        <v>265</v>
      </c>
      <c r="F945" s="6" t="s">
        <v>7</v>
      </c>
      <c r="G945" s="6" t="s">
        <v>266</v>
      </c>
      <c r="H945" s="6" t="s">
        <v>32</v>
      </c>
      <c r="I945" s="6" t="s">
        <v>3889</v>
      </c>
      <c r="J945" s="6">
        <v>4377</v>
      </c>
      <c r="K945" s="6" t="s">
        <v>3890</v>
      </c>
      <c r="L945" s="6">
        <f t="shared" si="53"/>
        <v>1</v>
      </c>
      <c r="M945" s="7">
        <v>594283192.38</v>
      </c>
      <c r="N945" s="7">
        <v>9221</v>
      </c>
      <c r="O945" s="8" t="s">
        <v>3891</v>
      </c>
      <c r="P945" s="6" t="s">
        <v>3892</v>
      </c>
      <c r="Q945" s="6"/>
      <c r="R945" s="6"/>
      <c r="S945" s="6"/>
      <c r="T945" s="6" t="s">
        <v>634</v>
      </c>
      <c r="U945" s="6" t="s">
        <v>635</v>
      </c>
      <c r="V945" s="6" t="s">
        <v>3893</v>
      </c>
      <c r="W945" s="7">
        <v>1</v>
      </c>
      <c r="X945" s="6" t="s">
        <v>3894</v>
      </c>
      <c r="Y945" s="13">
        <v>626052534</v>
      </c>
      <c r="Z945" s="13">
        <v>5253630835</v>
      </c>
      <c r="AA945"/>
      <c r="AB945"/>
      <c r="AC945"/>
    </row>
    <row r="946" spans="1:29" x14ac:dyDescent="0.25">
      <c r="A946" s="4" t="str">
        <f t="shared" si="51"/>
        <v>5158.01.13.1</v>
      </c>
      <c r="B946" s="4" t="str">
        <f t="shared" si="52"/>
        <v>5158.01.13</v>
      </c>
      <c r="C946" s="9" t="s">
        <v>629</v>
      </c>
      <c r="D946" s="10" t="s">
        <v>264</v>
      </c>
      <c r="E946" s="10" t="s">
        <v>265</v>
      </c>
      <c r="F946" s="10" t="s">
        <v>7</v>
      </c>
      <c r="G946" s="10" t="s">
        <v>266</v>
      </c>
      <c r="H946" s="10" t="s">
        <v>40</v>
      </c>
      <c r="I946" s="10" t="s">
        <v>3884</v>
      </c>
      <c r="J946" s="10">
        <v>4375</v>
      </c>
      <c r="K946" s="10" t="s">
        <v>3885</v>
      </c>
      <c r="L946" s="6">
        <f t="shared" si="53"/>
        <v>1</v>
      </c>
      <c r="M946" s="11">
        <v>93342332.439999998</v>
      </c>
      <c r="N946" s="11">
        <v>40</v>
      </c>
      <c r="O946" s="12" t="s">
        <v>207</v>
      </c>
      <c r="P946" s="10" t="s">
        <v>3886</v>
      </c>
      <c r="Q946" s="10"/>
      <c r="R946" s="10"/>
      <c r="S946" s="10"/>
      <c r="T946" s="10" t="s">
        <v>634</v>
      </c>
      <c r="U946" s="10" t="s">
        <v>635</v>
      </c>
      <c r="V946" s="10" t="s">
        <v>3887</v>
      </c>
      <c r="W946" s="11">
        <v>1</v>
      </c>
      <c r="X946" s="10" t="s">
        <v>3888</v>
      </c>
      <c r="Y946" s="13">
        <v>192847662</v>
      </c>
      <c r="Z946" s="13">
        <v>5253630835</v>
      </c>
      <c r="AA946"/>
      <c r="AB946"/>
      <c r="AC946"/>
    </row>
    <row r="947" spans="1:29" x14ac:dyDescent="0.25">
      <c r="A947" s="4" t="str">
        <f t="shared" si="51"/>
        <v>5158.01.13.2</v>
      </c>
      <c r="B947" s="4" t="str">
        <f t="shared" si="52"/>
        <v>5158.01.13</v>
      </c>
      <c r="C947" s="5" t="s">
        <v>629</v>
      </c>
      <c r="D947" s="6" t="s">
        <v>264</v>
      </c>
      <c r="E947" s="6" t="s">
        <v>265</v>
      </c>
      <c r="F947" s="6" t="s">
        <v>7</v>
      </c>
      <c r="G947" s="6" t="s">
        <v>266</v>
      </c>
      <c r="H947" s="6" t="s">
        <v>40</v>
      </c>
      <c r="I947" s="6" t="s">
        <v>3884</v>
      </c>
      <c r="J947" s="6">
        <v>4376</v>
      </c>
      <c r="K947" s="6" t="s">
        <v>3900</v>
      </c>
      <c r="L947" s="6">
        <f t="shared" si="53"/>
        <v>2</v>
      </c>
      <c r="M947" s="7">
        <v>93342332.439999998</v>
      </c>
      <c r="N947" s="7">
        <v>2000</v>
      </c>
      <c r="O947" s="8" t="s">
        <v>3901</v>
      </c>
      <c r="P947" s="6" t="s">
        <v>3902</v>
      </c>
      <c r="Q947" s="6"/>
      <c r="R947" s="6"/>
      <c r="S947" s="6"/>
      <c r="T947" s="6" t="s">
        <v>634</v>
      </c>
      <c r="U947" s="6" t="s">
        <v>635</v>
      </c>
      <c r="V947" s="6" t="s">
        <v>3887</v>
      </c>
      <c r="W947" s="7">
        <v>1</v>
      </c>
      <c r="X947" s="6" t="s">
        <v>3903</v>
      </c>
      <c r="Y947" s="13">
        <v>192847662</v>
      </c>
      <c r="Z947" s="13">
        <v>5253630835</v>
      </c>
      <c r="AA947"/>
      <c r="AB947"/>
      <c r="AC947"/>
    </row>
    <row r="948" spans="1:29" x14ac:dyDescent="0.25">
      <c r="A948" s="4" t="str">
        <f t="shared" si="51"/>
        <v>5159.01.11.1</v>
      </c>
      <c r="B948" s="4" t="str">
        <f t="shared" si="52"/>
        <v>5159.01.11</v>
      </c>
      <c r="C948" s="9" t="s">
        <v>629</v>
      </c>
      <c r="D948" s="10" t="s">
        <v>267</v>
      </c>
      <c r="E948" s="10" t="s">
        <v>268</v>
      </c>
      <c r="F948" s="10" t="s">
        <v>7</v>
      </c>
      <c r="G948" s="10" t="s">
        <v>269</v>
      </c>
      <c r="H948" s="10" t="s">
        <v>10</v>
      </c>
      <c r="I948" s="10" t="s">
        <v>3904</v>
      </c>
      <c r="J948" s="10">
        <v>4494</v>
      </c>
      <c r="K948" s="10" t="s">
        <v>3914</v>
      </c>
      <c r="L948" s="6">
        <f t="shared" si="53"/>
        <v>1</v>
      </c>
      <c r="M948" s="11">
        <v>115897891</v>
      </c>
      <c r="N948" s="11">
        <v>3000</v>
      </c>
      <c r="O948" s="12" t="s">
        <v>3102</v>
      </c>
      <c r="P948" s="10" t="s">
        <v>3907</v>
      </c>
      <c r="Q948" s="10"/>
      <c r="R948" s="10"/>
      <c r="S948" s="10"/>
      <c r="T948" s="10" t="s">
        <v>634</v>
      </c>
      <c r="U948" s="10" t="s">
        <v>635</v>
      </c>
      <c r="V948" s="10" t="s">
        <v>3908</v>
      </c>
      <c r="W948" s="11">
        <v>3</v>
      </c>
      <c r="X948" s="10" t="s">
        <v>3915</v>
      </c>
      <c r="Y948" s="13">
        <v>5203277730</v>
      </c>
      <c r="Z948" s="13">
        <v>6531586334</v>
      </c>
      <c r="AA948"/>
      <c r="AB948"/>
      <c r="AC948"/>
    </row>
    <row r="949" spans="1:29" x14ac:dyDescent="0.25">
      <c r="A949" s="4" t="str">
        <f t="shared" si="51"/>
        <v>5159.01.11.2</v>
      </c>
      <c r="B949" s="4" t="str">
        <f t="shared" si="52"/>
        <v>5159.01.11</v>
      </c>
      <c r="C949" s="5" t="s">
        <v>629</v>
      </c>
      <c r="D949" s="6" t="s">
        <v>267</v>
      </c>
      <c r="E949" s="6" t="s">
        <v>268</v>
      </c>
      <c r="F949" s="6" t="s">
        <v>7</v>
      </c>
      <c r="G949" s="6" t="s">
        <v>269</v>
      </c>
      <c r="H949" s="6" t="s">
        <v>10</v>
      </c>
      <c r="I949" s="6" t="s">
        <v>3904</v>
      </c>
      <c r="J949" s="6">
        <v>4495</v>
      </c>
      <c r="K949" s="6" t="s">
        <v>3916</v>
      </c>
      <c r="L949" s="6">
        <f t="shared" si="53"/>
        <v>2</v>
      </c>
      <c r="M949" s="7">
        <v>1331175828</v>
      </c>
      <c r="N949" s="7">
        <v>359615416989.98999</v>
      </c>
      <c r="O949" s="8" t="s">
        <v>3917</v>
      </c>
      <c r="P949" s="6" t="s">
        <v>3918</v>
      </c>
      <c r="Q949" s="6"/>
      <c r="R949" s="6"/>
      <c r="S949" s="6"/>
      <c r="T949" s="6" t="s">
        <v>634</v>
      </c>
      <c r="U949" s="6" t="s">
        <v>635</v>
      </c>
      <c r="V949" s="6" t="s">
        <v>3908</v>
      </c>
      <c r="W949" s="7">
        <v>3</v>
      </c>
      <c r="X949" s="6" t="s">
        <v>3919</v>
      </c>
      <c r="Y949" s="13">
        <v>5203277730</v>
      </c>
      <c r="Z949" s="13">
        <v>6531586334</v>
      </c>
      <c r="AA949"/>
      <c r="AB949"/>
      <c r="AC949"/>
    </row>
    <row r="950" spans="1:29" x14ac:dyDescent="0.25">
      <c r="A950" s="4" t="str">
        <f t="shared" si="51"/>
        <v>5159.01.11.3</v>
      </c>
      <c r="B950" s="4" t="str">
        <f t="shared" si="52"/>
        <v>5159.01.11</v>
      </c>
      <c r="C950" s="5" t="s">
        <v>629</v>
      </c>
      <c r="D950" s="6" t="s">
        <v>267</v>
      </c>
      <c r="E950" s="6" t="s">
        <v>268</v>
      </c>
      <c r="F950" s="6" t="s">
        <v>7</v>
      </c>
      <c r="G950" s="6" t="s">
        <v>269</v>
      </c>
      <c r="H950" s="6" t="s">
        <v>10</v>
      </c>
      <c r="I950" s="6" t="s">
        <v>3904</v>
      </c>
      <c r="J950" s="6">
        <v>4496</v>
      </c>
      <c r="K950" s="6" t="s">
        <v>3910</v>
      </c>
      <c r="L950" s="6">
        <f t="shared" si="53"/>
        <v>3</v>
      </c>
      <c r="M950" s="7">
        <v>32372849</v>
      </c>
      <c r="N950" s="7">
        <v>50</v>
      </c>
      <c r="O950" s="8" t="s">
        <v>3911</v>
      </c>
      <c r="P950" s="6" t="s">
        <v>3912</v>
      </c>
      <c r="Q950" s="6"/>
      <c r="R950" s="6"/>
      <c r="S950" s="6"/>
      <c r="T950" s="6" t="s">
        <v>634</v>
      </c>
      <c r="U950" s="6" t="s">
        <v>635</v>
      </c>
      <c r="V950" s="6" t="s">
        <v>3908</v>
      </c>
      <c r="W950" s="7">
        <v>3</v>
      </c>
      <c r="X950" s="6" t="s">
        <v>3913</v>
      </c>
      <c r="Y950" s="13">
        <v>5203277730</v>
      </c>
      <c r="Z950" s="13">
        <v>6531586334</v>
      </c>
      <c r="AA950"/>
      <c r="AB950"/>
      <c r="AC950"/>
    </row>
    <row r="951" spans="1:29" x14ac:dyDescent="0.25">
      <c r="A951" s="4" t="str">
        <f t="shared" si="51"/>
        <v>5159.01.11.4</v>
      </c>
      <c r="B951" s="4" t="str">
        <f t="shared" si="52"/>
        <v>5159.01.11</v>
      </c>
      <c r="C951" s="9" t="s">
        <v>629</v>
      </c>
      <c r="D951" s="10" t="s">
        <v>267</v>
      </c>
      <c r="E951" s="10" t="s">
        <v>268</v>
      </c>
      <c r="F951" s="10" t="s">
        <v>7</v>
      </c>
      <c r="G951" s="10" t="s">
        <v>269</v>
      </c>
      <c r="H951" s="10" t="s">
        <v>10</v>
      </c>
      <c r="I951" s="10" t="s">
        <v>3904</v>
      </c>
      <c r="J951" s="10">
        <v>4497</v>
      </c>
      <c r="K951" s="10" t="s">
        <v>3920</v>
      </c>
      <c r="L951" s="6">
        <f t="shared" si="53"/>
        <v>4</v>
      </c>
      <c r="M951" s="11">
        <v>145107680</v>
      </c>
      <c r="N951" s="11">
        <v>715</v>
      </c>
      <c r="O951" s="12" t="s">
        <v>3921</v>
      </c>
      <c r="P951" s="10" t="s">
        <v>3922</v>
      </c>
      <c r="Q951" s="10"/>
      <c r="R951" s="10"/>
      <c r="S951" s="10"/>
      <c r="T951" s="10" t="s">
        <v>634</v>
      </c>
      <c r="U951" s="10" t="s">
        <v>635</v>
      </c>
      <c r="V951" s="10" t="s">
        <v>3908</v>
      </c>
      <c r="W951" s="11">
        <v>3</v>
      </c>
      <c r="X951" s="10" t="s">
        <v>3923</v>
      </c>
      <c r="Y951" s="13">
        <v>5203277730</v>
      </c>
      <c r="Z951" s="13">
        <v>6531586334</v>
      </c>
      <c r="AA951"/>
      <c r="AB951"/>
      <c r="AC951"/>
    </row>
    <row r="952" spans="1:29" x14ac:dyDescent="0.25">
      <c r="A952" s="4" t="str">
        <f t="shared" si="51"/>
        <v>5159.01.11.5</v>
      </c>
      <c r="B952" s="4" t="str">
        <f t="shared" si="52"/>
        <v>5159.01.11</v>
      </c>
      <c r="C952" s="9" t="s">
        <v>629</v>
      </c>
      <c r="D952" s="10" t="s">
        <v>267</v>
      </c>
      <c r="E952" s="10" t="s">
        <v>268</v>
      </c>
      <c r="F952" s="10" t="s">
        <v>7</v>
      </c>
      <c r="G952" s="10" t="s">
        <v>269</v>
      </c>
      <c r="H952" s="10" t="s">
        <v>10</v>
      </c>
      <c r="I952" s="10" t="s">
        <v>3904</v>
      </c>
      <c r="J952" s="10">
        <v>4499</v>
      </c>
      <c r="K952" s="10" t="s">
        <v>3905</v>
      </c>
      <c r="L952" s="6">
        <f t="shared" si="53"/>
        <v>5</v>
      </c>
      <c r="M952" s="11">
        <v>110126423</v>
      </c>
      <c r="N952" s="11">
        <v>92</v>
      </c>
      <c r="O952" s="12" t="s">
        <v>3906</v>
      </c>
      <c r="P952" s="10" t="s">
        <v>3907</v>
      </c>
      <c r="Q952" s="10"/>
      <c r="R952" s="10"/>
      <c r="S952" s="10"/>
      <c r="T952" s="10" t="s">
        <v>634</v>
      </c>
      <c r="U952" s="10" t="s">
        <v>635</v>
      </c>
      <c r="V952" s="10" t="s">
        <v>3908</v>
      </c>
      <c r="W952" s="11">
        <v>3</v>
      </c>
      <c r="X952" s="10" t="s">
        <v>3909</v>
      </c>
      <c r="Y952" s="13">
        <v>5203277730</v>
      </c>
      <c r="Z952" s="13">
        <v>6531586334</v>
      </c>
      <c r="AA952"/>
      <c r="AB952"/>
      <c r="AC952"/>
    </row>
    <row r="953" spans="1:29" x14ac:dyDescent="0.25">
      <c r="A953" s="4" t="str">
        <f t="shared" si="51"/>
        <v>5161.01.11.1</v>
      </c>
      <c r="B953" s="4" t="str">
        <f t="shared" si="52"/>
        <v>5161.01.11</v>
      </c>
      <c r="C953" s="5" t="s">
        <v>629</v>
      </c>
      <c r="D953" s="6" t="s">
        <v>270</v>
      </c>
      <c r="E953" s="6" t="s">
        <v>271</v>
      </c>
      <c r="F953" s="6" t="s">
        <v>7</v>
      </c>
      <c r="G953" s="6" t="s">
        <v>272</v>
      </c>
      <c r="H953" s="6" t="s">
        <v>10</v>
      </c>
      <c r="I953" s="6" t="s">
        <v>3924</v>
      </c>
      <c r="J953" s="6">
        <v>2884</v>
      </c>
      <c r="K953" s="6" t="s">
        <v>3945</v>
      </c>
      <c r="L953" s="6">
        <f t="shared" si="53"/>
        <v>1</v>
      </c>
      <c r="M953" s="7">
        <v>1370000</v>
      </c>
      <c r="N953" s="7">
        <v>8</v>
      </c>
      <c r="O953" s="8" t="s">
        <v>273</v>
      </c>
      <c r="P953" s="6" t="s">
        <v>3931</v>
      </c>
      <c r="Q953" s="6"/>
      <c r="R953" s="6"/>
      <c r="S953" s="6"/>
      <c r="T953" s="6" t="s">
        <v>634</v>
      </c>
      <c r="U953" s="6" t="s">
        <v>635</v>
      </c>
      <c r="V953" s="6" t="s">
        <v>3927</v>
      </c>
      <c r="W953" s="7">
        <v>3</v>
      </c>
      <c r="X953" s="6" t="s">
        <v>3946</v>
      </c>
      <c r="Y953" s="13">
        <v>177361735</v>
      </c>
      <c r="Z953" s="13">
        <v>177361735</v>
      </c>
      <c r="AA953"/>
      <c r="AB953"/>
      <c r="AC953"/>
    </row>
    <row r="954" spans="1:29" x14ac:dyDescent="0.25">
      <c r="A954" s="4" t="str">
        <f t="shared" si="51"/>
        <v>5161.01.11.2</v>
      </c>
      <c r="B954" s="4" t="str">
        <f t="shared" si="52"/>
        <v>5161.01.11</v>
      </c>
      <c r="C954" s="5" t="s">
        <v>629</v>
      </c>
      <c r="D954" s="6" t="s">
        <v>270</v>
      </c>
      <c r="E954" s="6" t="s">
        <v>271</v>
      </c>
      <c r="F954" s="6" t="s">
        <v>7</v>
      </c>
      <c r="G954" s="6" t="s">
        <v>272</v>
      </c>
      <c r="H954" s="6" t="s">
        <v>10</v>
      </c>
      <c r="I954" s="6" t="s">
        <v>3924</v>
      </c>
      <c r="J954" s="6">
        <v>2893</v>
      </c>
      <c r="K954" s="6" t="s">
        <v>3950</v>
      </c>
      <c r="L954" s="6">
        <f t="shared" si="53"/>
        <v>2</v>
      </c>
      <c r="M954" s="7">
        <v>6850000</v>
      </c>
      <c r="N954" s="7">
        <v>15</v>
      </c>
      <c r="O954" s="8" t="s">
        <v>3951</v>
      </c>
      <c r="P954" s="6" t="s">
        <v>3931</v>
      </c>
      <c r="Q954" s="6"/>
      <c r="R954" s="6"/>
      <c r="S954" s="6"/>
      <c r="T954" s="6" t="s">
        <v>634</v>
      </c>
      <c r="U954" s="6" t="s">
        <v>635</v>
      </c>
      <c r="V954" s="6" t="s">
        <v>3927</v>
      </c>
      <c r="W954" s="7">
        <v>3</v>
      </c>
      <c r="X954" s="6" t="s">
        <v>3952</v>
      </c>
      <c r="Y954" s="13">
        <v>177361735</v>
      </c>
      <c r="Z954" s="13">
        <v>177361735</v>
      </c>
      <c r="AA954"/>
      <c r="AB954"/>
      <c r="AC954"/>
    </row>
    <row r="955" spans="1:29" x14ac:dyDescent="0.25">
      <c r="A955" s="4" t="str">
        <f t="shared" si="51"/>
        <v>5161.01.11.3</v>
      </c>
      <c r="B955" s="4" t="str">
        <f t="shared" si="52"/>
        <v>5161.01.11</v>
      </c>
      <c r="C955" s="9" t="s">
        <v>629</v>
      </c>
      <c r="D955" s="10" t="s">
        <v>270</v>
      </c>
      <c r="E955" s="10" t="s">
        <v>271</v>
      </c>
      <c r="F955" s="10" t="s">
        <v>7</v>
      </c>
      <c r="G955" s="10" t="s">
        <v>272</v>
      </c>
      <c r="H955" s="10" t="s">
        <v>10</v>
      </c>
      <c r="I955" s="10" t="s">
        <v>3924</v>
      </c>
      <c r="J955" s="10">
        <v>2900</v>
      </c>
      <c r="K955" s="10" t="s">
        <v>3947</v>
      </c>
      <c r="L955" s="6">
        <f t="shared" si="53"/>
        <v>3</v>
      </c>
      <c r="M955" s="11">
        <v>59792400</v>
      </c>
      <c r="N955" s="11">
        <v>1200</v>
      </c>
      <c r="O955" s="12" t="s">
        <v>3948</v>
      </c>
      <c r="P955" s="10" t="s">
        <v>3931</v>
      </c>
      <c r="Q955" s="10"/>
      <c r="R955" s="10"/>
      <c r="S955" s="10"/>
      <c r="T955" s="10" t="s">
        <v>634</v>
      </c>
      <c r="U955" s="10" t="s">
        <v>635</v>
      </c>
      <c r="V955" s="10" t="s">
        <v>3927</v>
      </c>
      <c r="W955" s="11">
        <v>4</v>
      </c>
      <c r="X955" s="10" t="s">
        <v>3949</v>
      </c>
      <c r="Y955" s="13">
        <v>177361735</v>
      </c>
      <c r="Z955" s="13">
        <v>177361735</v>
      </c>
      <c r="AA955"/>
      <c r="AB955"/>
      <c r="AC955"/>
    </row>
    <row r="956" spans="1:29" x14ac:dyDescent="0.25">
      <c r="A956" s="4" t="str">
        <f t="shared" si="51"/>
        <v>5161.01.11.4</v>
      </c>
      <c r="B956" s="4" t="str">
        <f t="shared" si="52"/>
        <v>5161.01.11</v>
      </c>
      <c r="C956" s="9" t="s">
        <v>629</v>
      </c>
      <c r="D956" s="10" t="s">
        <v>270</v>
      </c>
      <c r="E956" s="10" t="s">
        <v>271</v>
      </c>
      <c r="F956" s="10" t="s">
        <v>7</v>
      </c>
      <c r="G956" s="10" t="s">
        <v>272</v>
      </c>
      <c r="H956" s="10" t="s">
        <v>10</v>
      </c>
      <c r="I956" s="10" t="s">
        <v>3924</v>
      </c>
      <c r="J956" s="10">
        <v>2901</v>
      </c>
      <c r="K956" s="10" t="s">
        <v>3953</v>
      </c>
      <c r="L956" s="6">
        <f t="shared" si="53"/>
        <v>4</v>
      </c>
      <c r="M956" s="11">
        <v>2550000</v>
      </c>
      <c r="N956" s="11">
        <v>2</v>
      </c>
      <c r="O956" s="12" t="s">
        <v>923</v>
      </c>
      <c r="P956" s="10" t="s">
        <v>3931</v>
      </c>
      <c r="Q956" s="10"/>
      <c r="R956" s="10"/>
      <c r="S956" s="10"/>
      <c r="T956" s="10" t="s">
        <v>634</v>
      </c>
      <c r="U956" s="10" t="s">
        <v>635</v>
      </c>
      <c r="V956" s="10" t="s">
        <v>3927</v>
      </c>
      <c r="W956" s="11">
        <v>4</v>
      </c>
      <c r="X956" s="10" t="s">
        <v>3954</v>
      </c>
      <c r="Y956" s="13">
        <v>177361735</v>
      </c>
      <c r="Z956" s="13">
        <v>177361735</v>
      </c>
      <c r="AA956"/>
      <c r="AB956"/>
      <c r="AC956"/>
    </row>
    <row r="957" spans="1:29" x14ac:dyDescent="0.25">
      <c r="A957" s="4" t="str">
        <f t="shared" si="51"/>
        <v>5161.01.11.5</v>
      </c>
      <c r="B957" s="4" t="str">
        <f t="shared" si="52"/>
        <v>5161.01.11</v>
      </c>
      <c r="C957" s="5" t="s">
        <v>629</v>
      </c>
      <c r="D957" s="6" t="s">
        <v>270</v>
      </c>
      <c r="E957" s="6" t="s">
        <v>271</v>
      </c>
      <c r="F957" s="6" t="s">
        <v>7</v>
      </c>
      <c r="G957" s="6" t="s">
        <v>272</v>
      </c>
      <c r="H957" s="6" t="s">
        <v>10</v>
      </c>
      <c r="I957" s="6" t="s">
        <v>3924</v>
      </c>
      <c r="J957" s="6">
        <v>2903</v>
      </c>
      <c r="K957" s="6" t="s">
        <v>3955</v>
      </c>
      <c r="L957" s="6">
        <f t="shared" si="53"/>
        <v>5</v>
      </c>
      <c r="M957" s="7">
        <v>1683975</v>
      </c>
      <c r="N957" s="7">
        <v>6</v>
      </c>
      <c r="O957" s="8" t="s">
        <v>3956</v>
      </c>
      <c r="P957" s="6" t="s">
        <v>3931</v>
      </c>
      <c r="Q957" s="6"/>
      <c r="R957" s="6"/>
      <c r="S957" s="6"/>
      <c r="T957" s="6" t="s">
        <v>634</v>
      </c>
      <c r="U957" s="6" t="s">
        <v>635</v>
      </c>
      <c r="V957" s="6" t="s">
        <v>3927</v>
      </c>
      <c r="W957" s="7">
        <v>4</v>
      </c>
      <c r="X957" s="6" t="s">
        <v>3957</v>
      </c>
      <c r="Y957" s="13">
        <v>177361735</v>
      </c>
      <c r="Z957" s="13">
        <v>177361735</v>
      </c>
      <c r="AA957"/>
      <c r="AB957"/>
      <c r="AC957"/>
    </row>
    <row r="958" spans="1:29" x14ac:dyDescent="0.25">
      <c r="A958" s="4" t="str">
        <f t="shared" si="51"/>
        <v>5161.01.11.6</v>
      </c>
      <c r="B958" s="4" t="str">
        <f t="shared" si="52"/>
        <v>5161.01.11</v>
      </c>
      <c r="C958" s="9" t="s">
        <v>629</v>
      </c>
      <c r="D958" s="10" t="s">
        <v>270</v>
      </c>
      <c r="E958" s="10" t="s">
        <v>271</v>
      </c>
      <c r="F958" s="10" t="s">
        <v>7</v>
      </c>
      <c r="G958" s="10" t="s">
        <v>272</v>
      </c>
      <c r="H958" s="10" t="s">
        <v>10</v>
      </c>
      <c r="I958" s="10" t="s">
        <v>3924</v>
      </c>
      <c r="J958" s="10">
        <v>2906</v>
      </c>
      <c r="K958" s="10" t="s">
        <v>3958</v>
      </c>
      <c r="L958" s="6">
        <f t="shared" si="53"/>
        <v>6</v>
      </c>
      <c r="M958" s="11">
        <v>2740000</v>
      </c>
      <c r="N958" s="11">
        <v>1</v>
      </c>
      <c r="O958" s="12" t="s">
        <v>3959</v>
      </c>
      <c r="P958" s="10" t="s">
        <v>3960</v>
      </c>
      <c r="Q958" s="10"/>
      <c r="R958" s="10"/>
      <c r="S958" s="10"/>
      <c r="T958" s="10" t="s">
        <v>634</v>
      </c>
      <c r="U958" s="10" t="s">
        <v>635</v>
      </c>
      <c r="V958" s="10" t="s">
        <v>3927</v>
      </c>
      <c r="W958" s="11">
        <v>3</v>
      </c>
      <c r="X958" s="10" t="s">
        <v>3961</v>
      </c>
      <c r="Y958" s="13">
        <v>177361735</v>
      </c>
      <c r="Z958" s="13">
        <v>177361735</v>
      </c>
      <c r="AA958"/>
      <c r="AB958"/>
      <c r="AC958"/>
    </row>
    <row r="959" spans="1:29" x14ac:dyDescent="0.25">
      <c r="A959" s="4" t="str">
        <f t="shared" si="51"/>
        <v>5161.01.11.7</v>
      </c>
      <c r="B959" s="4" t="str">
        <f t="shared" si="52"/>
        <v>5161.01.11</v>
      </c>
      <c r="C959" s="9" t="s">
        <v>629</v>
      </c>
      <c r="D959" s="10" t="s">
        <v>270</v>
      </c>
      <c r="E959" s="10" t="s">
        <v>271</v>
      </c>
      <c r="F959" s="10" t="s">
        <v>7</v>
      </c>
      <c r="G959" s="10" t="s">
        <v>272</v>
      </c>
      <c r="H959" s="10" t="s">
        <v>10</v>
      </c>
      <c r="I959" s="10" t="s">
        <v>3924</v>
      </c>
      <c r="J959" s="10">
        <v>3022</v>
      </c>
      <c r="K959" s="10" t="s">
        <v>3964</v>
      </c>
      <c r="L959" s="6">
        <f t="shared" si="53"/>
        <v>7</v>
      </c>
      <c r="M959" s="11">
        <v>16400000</v>
      </c>
      <c r="N959" s="11">
        <v>85</v>
      </c>
      <c r="O959" s="12" t="s">
        <v>3965</v>
      </c>
      <c r="P959" s="10" t="s">
        <v>3931</v>
      </c>
      <c r="Q959" s="10"/>
      <c r="R959" s="10"/>
      <c r="S959" s="10"/>
      <c r="T959" s="10" t="s">
        <v>634</v>
      </c>
      <c r="U959" s="10" t="s">
        <v>635</v>
      </c>
      <c r="V959" s="10" t="s">
        <v>3927</v>
      </c>
      <c r="W959" s="11">
        <v>3</v>
      </c>
      <c r="X959" s="10" t="s">
        <v>3966</v>
      </c>
      <c r="Y959" s="13">
        <v>177361735</v>
      </c>
      <c r="Z959" s="13">
        <v>177361735</v>
      </c>
      <c r="AA959"/>
      <c r="AB959"/>
      <c r="AC959"/>
    </row>
    <row r="960" spans="1:29" x14ac:dyDescent="0.25">
      <c r="A960" s="4" t="str">
        <f t="shared" si="51"/>
        <v>5161.01.11.8</v>
      </c>
      <c r="B960" s="4" t="str">
        <f t="shared" si="52"/>
        <v>5161.01.11</v>
      </c>
      <c r="C960" s="5" t="s">
        <v>629</v>
      </c>
      <c r="D960" s="6" t="s">
        <v>270</v>
      </c>
      <c r="E960" s="6" t="s">
        <v>271</v>
      </c>
      <c r="F960" s="6" t="s">
        <v>7</v>
      </c>
      <c r="G960" s="6" t="s">
        <v>272</v>
      </c>
      <c r="H960" s="6" t="s">
        <v>10</v>
      </c>
      <c r="I960" s="6" t="s">
        <v>3924</v>
      </c>
      <c r="J960" s="6">
        <v>3023</v>
      </c>
      <c r="K960" s="6" t="s">
        <v>3962</v>
      </c>
      <c r="L960" s="6">
        <f t="shared" si="53"/>
        <v>8</v>
      </c>
      <c r="M960" s="7">
        <v>16440000</v>
      </c>
      <c r="N960" s="7">
        <v>52</v>
      </c>
      <c r="O960" s="8" t="s">
        <v>3930</v>
      </c>
      <c r="P960" s="6" t="s">
        <v>3931</v>
      </c>
      <c r="Q960" s="6"/>
      <c r="R960" s="6"/>
      <c r="S960" s="6"/>
      <c r="T960" s="6" t="s">
        <v>634</v>
      </c>
      <c r="U960" s="6" t="s">
        <v>635</v>
      </c>
      <c r="V960" s="6" t="s">
        <v>3927</v>
      </c>
      <c r="W960" s="7">
        <v>3</v>
      </c>
      <c r="X960" s="6" t="s">
        <v>3963</v>
      </c>
      <c r="Y960" s="13">
        <v>177361735</v>
      </c>
      <c r="Z960" s="13">
        <v>177361735</v>
      </c>
      <c r="AA960"/>
      <c r="AB960"/>
      <c r="AC960"/>
    </row>
    <row r="961" spans="1:29" x14ac:dyDescent="0.25">
      <c r="A961" s="4" t="str">
        <f t="shared" si="51"/>
        <v>5161.01.11.9</v>
      </c>
      <c r="B961" s="4" t="str">
        <f t="shared" si="52"/>
        <v>5161.01.11</v>
      </c>
      <c r="C961" s="9" t="s">
        <v>629</v>
      </c>
      <c r="D961" s="10" t="s">
        <v>270</v>
      </c>
      <c r="E961" s="10" t="s">
        <v>271</v>
      </c>
      <c r="F961" s="10" t="s">
        <v>7</v>
      </c>
      <c r="G961" s="10" t="s">
        <v>272</v>
      </c>
      <c r="H961" s="10" t="s">
        <v>10</v>
      </c>
      <c r="I961" s="10" t="s">
        <v>3924</v>
      </c>
      <c r="J961" s="10">
        <v>5091</v>
      </c>
      <c r="K961" s="10" t="s">
        <v>3937</v>
      </c>
      <c r="L961" s="6">
        <f t="shared" si="53"/>
        <v>9</v>
      </c>
      <c r="M961" s="11">
        <v>16440000</v>
      </c>
      <c r="N961" s="11">
        <v>1150</v>
      </c>
      <c r="O961" s="12" t="s">
        <v>3938</v>
      </c>
      <c r="P961" s="10" t="s">
        <v>3931</v>
      </c>
      <c r="Q961" s="10"/>
      <c r="R961" s="10"/>
      <c r="S961" s="10"/>
      <c r="T961" s="10" t="s">
        <v>634</v>
      </c>
      <c r="U961" s="10" t="s">
        <v>635</v>
      </c>
      <c r="V961" s="10" t="s">
        <v>3927</v>
      </c>
      <c r="W961" s="11">
        <v>3</v>
      </c>
      <c r="X961" s="10" t="s">
        <v>3939</v>
      </c>
      <c r="Y961" s="13">
        <v>177361735</v>
      </c>
      <c r="Z961" s="13">
        <v>177361735</v>
      </c>
      <c r="AA961"/>
      <c r="AB961"/>
      <c r="AC961"/>
    </row>
    <row r="962" spans="1:29" x14ac:dyDescent="0.25">
      <c r="A962" s="4" t="str">
        <f t="shared" si="51"/>
        <v>5161.01.11.10</v>
      </c>
      <c r="B962" s="4" t="str">
        <f t="shared" si="52"/>
        <v>5161.01.11</v>
      </c>
      <c r="C962" s="9" t="s">
        <v>629</v>
      </c>
      <c r="D962" s="10" t="s">
        <v>270</v>
      </c>
      <c r="E962" s="10" t="s">
        <v>271</v>
      </c>
      <c r="F962" s="10" t="s">
        <v>7</v>
      </c>
      <c r="G962" s="10" t="s">
        <v>272</v>
      </c>
      <c r="H962" s="10" t="s">
        <v>10</v>
      </c>
      <c r="I962" s="10" t="s">
        <v>3924</v>
      </c>
      <c r="J962" s="10">
        <v>5092</v>
      </c>
      <c r="K962" s="10" t="s">
        <v>3929</v>
      </c>
      <c r="L962" s="6">
        <f t="shared" si="53"/>
        <v>10</v>
      </c>
      <c r="M962" s="11">
        <v>4110000</v>
      </c>
      <c r="N962" s="11">
        <v>12</v>
      </c>
      <c r="O962" s="12" t="s">
        <v>3930</v>
      </c>
      <c r="P962" s="10" t="s">
        <v>3931</v>
      </c>
      <c r="Q962" s="10"/>
      <c r="R962" s="10"/>
      <c r="S962" s="10"/>
      <c r="T962" s="10" t="s">
        <v>634</v>
      </c>
      <c r="U962" s="10" t="s">
        <v>635</v>
      </c>
      <c r="V962" s="10" t="s">
        <v>3927</v>
      </c>
      <c r="W962" s="11">
        <v>3</v>
      </c>
      <c r="X962" s="10" t="s">
        <v>3932</v>
      </c>
      <c r="Y962" s="13">
        <v>177361735</v>
      </c>
      <c r="Z962" s="13">
        <v>177361735</v>
      </c>
      <c r="AA962"/>
      <c r="AB962"/>
      <c r="AC962"/>
    </row>
    <row r="963" spans="1:29" x14ac:dyDescent="0.25">
      <c r="A963" s="4" t="str">
        <f t="shared" si="51"/>
        <v>5161.01.11.11</v>
      </c>
      <c r="B963" s="4" t="str">
        <f t="shared" si="52"/>
        <v>5161.01.11</v>
      </c>
      <c r="C963" s="9" t="s">
        <v>629</v>
      </c>
      <c r="D963" s="10" t="s">
        <v>270</v>
      </c>
      <c r="E963" s="10" t="s">
        <v>271</v>
      </c>
      <c r="F963" s="10" t="s">
        <v>7</v>
      </c>
      <c r="G963" s="10" t="s">
        <v>272</v>
      </c>
      <c r="H963" s="10" t="s">
        <v>10</v>
      </c>
      <c r="I963" s="10" t="s">
        <v>3924</v>
      </c>
      <c r="J963" s="10">
        <v>5093</v>
      </c>
      <c r="K963" s="10" t="s">
        <v>3942</v>
      </c>
      <c r="L963" s="6">
        <f t="shared" si="53"/>
        <v>11</v>
      </c>
      <c r="M963" s="11">
        <v>10962000</v>
      </c>
      <c r="N963" s="11">
        <v>6</v>
      </c>
      <c r="O963" s="12" t="s">
        <v>3943</v>
      </c>
      <c r="P963" s="10" t="s">
        <v>3931</v>
      </c>
      <c r="Q963" s="10"/>
      <c r="R963" s="10"/>
      <c r="S963" s="10"/>
      <c r="T963" s="10" t="s">
        <v>634</v>
      </c>
      <c r="U963" s="10" t="s">
        <v>635</v>
      </c>
      <c r="V963" s="10" t="s">
        <v>3927</v>
      </c>
      <c r="W963" s="11">
        <v>3</v>
      </c>
      <c r="X963" s="10" t="s">
        <v>3944</v>
      </c>
      <c r="Y963" s="13">
        <v>177361735</v>
      </c>
      <c r="Z963" s="13">
        <v>177361735</v>
      </c>
      <c r="AA963"/>
      <c r="AB963"/>
      <c r="AC963"/>
    </row>
    <row r="964" spans="1:29" x14ac:dyDescent="0.25">
      <c r="A964" s="4" t="str">
        <f t="shared" ref="A964:A1027" si="54">D964&amp;"."&amp;F964&amp;"."&amp;H964&amp;"."&amp;L964</f>
        <v>5161.01.11.12</v>
      </c>
      <c r="B964" s="4" t="str">
        <f t="shared" ref="B964:B1027" si="55">D964&amp;"."&amp;F964&amp;"."&amp;H964</f>
        <v>5161.01.11</v>
      </c>
      <c r="C964" s="5" t="s">
        <v>629</v>
      </c>
      <c r="D964" s="6" t="s">
        <v>270</v>
      </c>
      <c r="E964" s="6" t="s">
        <v>271</v>
      </c>
      <c r="F964" s="6" t="s">
        <v>7</v>
      </c>
      <c r="G964" s="6" t="s">
        <v>272</v>
      </c>
      <c r="H964" s="6" t="s">
        <v>10</v>
      </c>
      <c r="I964" s="6" t="s">
        <v>3924</v>
      </c>
      <c r="J964" s="6">
        <v>5114</v>
      </c>
      <c r="K964" s="6" t="s">
        <v>3940</v>
      </c>
      <c r="L964" s="6">
        <f t="shared" si="53"/>
        <v>12</v>
      </c>
      <c r="M964" s="7">
        <v>6850000</v>
      </c>
      <c r="N964" s="7">
        <v>80</v>
      </c>
      <c r="O964" s="8" t="s">
        <v>3938</v>
      </c>
      <c r="P964" s="6" t="s">
        <v>3931</v>
      </c>
      <c r="Q964" s="6"/>
      <c r="R964" s="6"/>
      <c r="S964" s="6"/>
      <c r="T964" s="6" t="s">
        <v>634</v>
      </c>
      <c r="U964" s="6" t="s">
        <v>635</v>
      </c>
      <c r="V964" s="6" t="s">
        <v>3927</v>
      </c>
      <c r="W964" s="7">
        <v>3</v>
      </c>
      <c r="X964" s="6" t="s">
        <v>3941</v>
      </c>
      <c r="Y964" s="13">
        <v>177361735</v>
      </c>
      <c r="Z964" s="13">
        <v>177361735</v>
      </c>
      <c r="AA964"/>
      <c r="AB964"/>
      <c r="AC964"/>
    </row>
    <row r="965" spans="1:29" x14ac:dyDescent="0.25">
      <c r="A965" s="4" t="str">
        <f t="shared" si="54"/>
        <v>5161.01.11.13</v>
      </c>
      <c r="B965" s="4" t="str">
        <f t="shared" si="55"/>
        <v>5161.01.11</v>
      </c>
      <c r="C965" s="5" t="s">
        <v>629</v>
      </c>
      <c r="D965" s="6" t="s">
        <v>270</v>
      </c>
      <c r="E965" s="6" t="s">
        <v>271</v>
      </c>
      <c r="F965" s="6" t="s">
        <v>7</v>
      </c>
      <c r="G965" s="6" t="s">
        <v>272</v>
      </c>
      <c r="H965" s="6" t="s">
        <v>10</v>
      </c>
      <c r="I965" s="6" t="s">
        <v>3924</v>
      </c>
      <c r="J965" s="6">
        <v>5116</v>
      </c>
      <c r="K965" s="6" t="s">
        <v>3925</v>
      </c>
      <c r="L965" s="6">
        <f t="shared" ref="L965:L1028" si="56">IF(I965=I964,L964+1,1)</f>
        <v>13</v>
      </c>
      <c r="M965" s="7">
        <v>16440000</v>
      </c>
      <c r="N965" s="7">
        <v>2600</v>
      </c>
      <c r="O965" s="8" t="s">
        <v>90</v>
      </c>
      <c r="P965" s="6" t="s">
        <v>3926</v>
      </c>
      <c r="Q965" s="6"/>
      <c r="R965" s="6"/>
      <c r="S965" s="6"/>
      <c r="T965" s="6" t="s">
        <v>634</v>
      </c>
      <c r="U965" s="6" t="s">
        <v>635</v>
      </c>
      <c r="V965" s="6" t="s">
        <v>3927</v>
      </c>
      <c r="W965" s="7">
        <v>3</v>
      </c>
      <c r="X965" s="6" t="s">
        <v>3928</v>
      </c>
      <c r="Y965" s="13">
        <v>177361735</v>
      </c>
      <c r="Z965" s="13">
        <v>177361735</v>
      </c>
      <c r="AA965"/>
      <c r="AB965"/>
      <c r="AC965"/>
    </row>
    <row r="966" spans="1:29" x14ac:dyDescent="0.25">
      <c r="A966" s="4" t="str">
        <f t="shared" si="54"/>
        <v>5161.01.11.14</v>
      </c>
      <c r="B966" s="4" t="str">
        <f t="shared" si="55"/>
        <v>5161.01.11</v>
      </c>
      <c r="C966" s="5" t="s">
        <v>629</v>
      </c>
      <c r="D966" s="6" t="s">
        <v>270</v>
      </c>
      <c r="E966" s="6" t="s">
        <v>271</v>
      </c>
      <c r="F966" s="6" t="s">
        <v>7</v>
      </c>
      <c r="G966" s="6" t="s">
        <v>272</v>
      </c>
      <c r="H966" s="6" t="s">
        <v>10</v>
      </c>
      <c r="I966" s="6" t="s">
        <v>3924</v>
      </c>
      <c r="J966" s="6">
        <v>5140</v>
      </c>
      <c r="K966" s="6" t="s">
        <v>3933</v>
      </c>
      <c r="L966" s="6">
        <f t="shared" si="56"/>
        <v>14</v>
      </c>
      <c r="M966" s="7">
        <v>9950000</v>
      </c>
      <c r="N966" s="7">
        <v>400</v>
      </c>
      <c r="O966" s="8" t="s">
        <v>3934</v>
      </c>
      <c r="P966" s="6" t="s">
        <v>3935</v>
      </c>
      <c r="Q966" s="6"/>
      <c r="R966" s="6"/>
      <c r="S966" s="6"/>
      <c r="T966" s="6" t="s">
        <v>634</v>
      </c>
      <c r="U966" s="6" t="s">
        <v>635</v>
      </c>
      <c r="V966" s="6" t="s">
        <v>3927</v>
      </c>
      <c r="W966" s="7">
        <v>3</v>
      </c>
      <c r="X966" s="6" t="s">
        <v>3936</v>
      </c>
      <c r="Y966" s="13">
        <v>177361735</v>
      </c>
      <c r="Z966" s="13">
        <v>177361735</v>
      </c>
      <c r="AA966"/>
      <c r="AB966"/>
      <c r="AC966"/>
    </row>
    <row r="967" spans="1:29" x14ac:dyDescent="0.25">
      <c r="A967" s="4" t="str">
        <f t="shared" si="54"/>
        <v>5163.01.11.1</v>
      </c>
      <c r="B967" s="4" t="str">
        <f t="shared" si="55"/>
        <v>5163.01.11</v>
      </c>
      <c r="C967" s="5" t="s">
        <v>629</v>
      </c>
      <c r="D967" s="6" t="s">
        <v>274</v>
      </c>
      <c r="E967" s="6" t="s">
        <v>275</v>
      </c>
      <c r="F967" s="6" t="s">
        <v>7</v>
      </c>
      <c r="G967" s="6" t="s">
        <v>276</v>
      </c>
      <c r="H967" s="6" t="s">
        <v>10</v>
      </c>
      <c r="I967" s="6" t="s">
        <v>3967</v>
      </c>
      <c r="J967" s="6">
        <v>4998</v>
      </c>
      <c r="K967" s="6" t="s">
        <v>3968</v>
      </c>
      <c r="L967" s="6">
        <f t="shared" si="56"/>
        <v>1</v>
      </c>
      <c r="M967" s="7">
        <v>13263725</v>
      </c>
      <c r="N967" s="7">
        <v>6000</v>
      </c>
      <c r="O967" s="8" t="s">
        <v>3969</v>
      </c>
      <c r="P967" s="6" t="s">
        <v>3970</v>
      </c>
      <c r="Q967" s="6"/>
      <c r="R967" s="6"/>
      <c r="S967" s="6"/>
      <c r="T967" s="6" t="s">
        <v>634</v>
      </c>
      <c r="U967" s="6" t="s">
        <v>635</v>
      </c>
      <c r="V967" s="6" t="s">
        <v>3971</v>
      </c>
      <c r="W967" s="7">
        <v>3</v>
      </c>
      <c r="X967" s="6" t="s">
        <v>3972</v>
      </c>
      <c r="Y967" s="13">
        <v>114061582</v>
      </c>
      <c r="Z967" s="13">
        <v>114061582</v>
      </c>
      <c r="AA967"/>
      <c r="AB967"/>
      <c r="AC967"/>
    </row>
    <row r="968" spans="1:29" x14ac:dyDescent="0.25">
      <c r="A968" s="4" t="str">
        <f t="shared" si="54"/>
        <v>5163.01.11.2</v>
      </c>
      <c r="B968" s="4" t="str">
        <f t="shared" si="55"/>
        <v>5163.01.11</v>
      </c>
      <c r="C968" s="9" t="s">
        <v>629</v>
      </c>
      <c r="D968" s="10" t="s">
        <v>274</v>
      </c>
      <c r="E968" s="10" t="s">
        <v>275</v>
      </c>
      <c r="F968" s="10" t="s">
        <v>7</v>
      </c>
      <c r="G968" s="10" t="s">
        <v>276</v>
      </c>
      <c r="H968" s="10" t="s">
        <v>10</v>
      </c>
      <c r="I968" s="10" t="s">
        <v>3967</v>
      </c>
      <c r="J968" s="10">
        <v>4999</v>
      </c>
      <c r="K968" s="10" t="s">
        <v>3973</v>
      </c>
      <c r="L968" s="6">
        <f t="shared" si="56"/>
        <v>2</v>
      </c>
      <c r="M968" s="11">
        <v>10000000</v>
      </c>
      <c r="N968" s="11">
        <v>50</v>
      </c>
      <c r="O968" s="12" t="s">
        <v>3974</v>
      </c>
      <c r="P968" s="10" t="s">
        <v>3970</v>
      </c>
      <c r="Q968" s="10"/>
      <c r="R968" s="10"/>
      <c r="S968" s="10"/>
      <c r="T968" s="10" t="s">
        <v>634</v>
      </c>
      <c r="U968" s="10" t="s">
        <v>635</v>
      </c>
      <c r="V968" s="10" t="s">
        <v>3971</v>
      </c>
      <c r="W968" s="11">
        <v>3</v>
      </c>
      <c r="X968" s="10" t="s">
        <v>3975</v>
      </c>
      <c r="Y968" s="13">
        <v>114061582</v>
      </c>
      <c r="Z968" s="13">
        <v>114061582</v>
      </c>
      <c r="AA968"/>
      <c r="AB968"/>
      <c r="AC968"/>
    </row>
    <row r="969" spans="1:29" x14ac:dyDescent="0.25">
      <c r="A969" s="4" t="str">
        <f t="shared" si="54"/>
        <v>5165.01.11.1</v>
      </c>
      <c r="B969" s="4" t="str">
        <f t="shared" si="55"/>
        <v>5165.01.11</v>
      </c>
      <c r="C969" s="5" t="s">
        <v>629</v>
      </c>
      <c r="D969" s="6" t="s">
        <v>575</v>
      </c>
      <c r="E969" s="6" t="s">
        <v>3976</v>
      </c>
      <c r="F969" s="6" t="s">
        <v>7</v>
      </c>
      <c r="G969" s="6" t="s">
        <v>3977</v>
      </c>
      <c r="H969" s="6" t="s">
        <v>10</v>
      </c>
      <c r="I969" s="6" t="s">
        <v>3978</v>
      </c>
      <c r="J969" s="6">
        <v>3057</v>
      </c>
      <c r="K969" s="6" t="s">
        <v>3991</v>
      </c>
      <c r="L969" s="6">
        <f t="shared" si="56"/>
        <v>1</v>
      </c>
      <c r="M969" s="7">
        <v>65000</v>
      </c>
      <c r="N969" s="7">
        <v>100</v>
      </c>
      <c r="O969" s="8" t="s">
        <v>3992</v>
      </c>
      <c r="P969" s="6" t="s">
        <v>3993</v>
      </c>
      <c r="Q969" s="6"/>
      <c r="R969" s="6"/>
      <c r="S969" s="6"/>
      <c r="T969" s="6" t="s">
        <v>634</v>
      </c>
      <c r="U969" s="6" t="s">
        <v>635</v>
      </c>
      <c r="V969" s="6" t="s">
        <v>3980</v>
      </c>
      <c r="W969" s="7">
        <v>3</v>
      </c>
      <c r="X969" s="6" t="s">
        <v>3994</v>
      </c>
      <c r="Y969" s="13">
        <v>66876263</v>
      </c>
      <c r="Z969" s="13">
        <v>66876263</v>
      </c>
      <c r="AA969"/>
      <c r="AB969"/>
      <c r="AC969"/>
    </row>
    <row r="970" spans="1:29" x14ac:dyDescent="0.25">
      <c r="A970" s="4" t="str">
        <f t="shared" si="54"/>
        <v>5165.01.11.2</v>
      </c>
      <c r="B970" s="4" t="str">
        <f t="shared" si="55"/>
        <v>5165.01.11</v>
      </c>
      <c r="C970" s="5" t="s">
        <v>629</v>
      </c>
      <c r="D970" s="6" t="s">
        <v>575</v>
      </c>
      <c r="E970" s="6" t="s">
        <v>3976</v>
      </c>
      <c r="F970" s="6" t="s">
        <v>7</v>
      </c>
      <c r="G970" s="6" t="s">
        <v>3977</v>
      </c>
      <c r="H970" s="6" t="s">
        <v>10</v>
      </c>
      <c r="I970" s="6" t="s">
        <v>3978</v>
      </c>
      <c r="J970" s="6">
        <v>3059</v>
      </c>
      <c r="K970" s="6" t="s">
        <v>3979</v>
      </c>
      <c r="L970" s="6">
        <f t="shared" si="56"/>
        <v>2</v>
      </c>
      <c r="M970" s="7">
        <v>54000</v>
      </c>
      <c r="N970" s="7">
        <v>2</v>
      </c>
      <c r="O970" s="8" t="s">
        <v>35</v>
      </c>
      <c r="P970" s="6" t="s">
        <v>2551</v>
      </c>
      <c r="Q970" s="6"/>
      <c r="R970" s="6"/>
      <c r="S970" s="6"/>
      <c r="T970" s="6" t="s">
        <v>634</v>
      </c>
      <c r="U970" s="6" t="s">
        <v>635</v>
      </c>
      <c r="V970" s="6" t="s">
        <v>3980</v>
      </c>
      <c r="W970" s="7">
        <v>3</v>
      </c>
      <c r="X970" s="6" t="s">
        <v>3981</v>
      </c>
      <c r="Y970" s="13">
        <v>66876263</v>
      </c>
      <c r="Z970" s="13">
        <v>66876263</v>
      </c>
      <c r="AA970"/>
      <c r="AB970"/>
      <c r="AC970"/>
    </row>
    <row r="971" spans="1:29" x14ac:dyDescent="0.25">
      <c r="A971" s="4" t="str">
        <f t="shared" si="54"/>
        <v>5165.01.11.3</v>
      </c>
      <c r="B971" s="4" t="str">
        <f t="shared" si="55"/>
        <v>5165.01.11</v>
      </c>
      <c r="C971" s="9" t="s">
        <v>629</v>
      </c>
      <c r="D971" s="10" t="s">
        <v>575</v>
      </c>
      <c r="E971" s="10" t="s">
        <v>3976</v>
      </c>
      <c r="F971" s="10" t="s">
        <v>7</v>
      </c>
      <c r="G971" s="10" t="s">
        <v>3977</v>
      </c>
      <c r="H971" s="10" t="s">
        <v>10</v>
      </c>
      <c r="I971" s="10" t="s">
        <v>3978</v>
      </c>
      <c r="J971" s="10">
        <v>3060</v>
      </c>
      <c r="K971" s="10" t="s">
        <v>3982</v>
      </c>
      <c r="L971" s="6">
        <f t="shared" si="56"/>
        <v>3</v>
      </c>
      <c r="M971" s="11">
        <v>22000</v>
      </c>
      <c r="N971" s="11">
        <v>1</v>
      </c>
      <c r="O971" s="12" t="s">
        <v>35</v>
      </c>
      <c r="P971" s="10" t="s">
        <v>2551</v>
      </c>
      <c r="Q971" s="10"/>
      <c r="R971" s="10"/>
      <c r="S971" s="10"/>
      <c r="T971" s="10" t="s">
        <v>634</v>
      </c>
      <c r="U971" s="10" t="s">
        <v>635</v>
      </c>
      <c r="V971" s="10" t="s">
        <v>3980</v>
      </c>
      <c r="W971" s="11">
        <v>3</v>
      </c>
      <c r="X971" s="10" t="s">
        <v>3983</v>
      </c>
      <c r="Y971" s="13">
        <v>66876263</v>
      </c>
      <c r="Z971" s="13">
        <v>66876263</v>
      </c>
      <c r="AA971"/>
      <c r="AB971"/>
      <c r="AC971"/>
    </row>
    <row r="972" spans="1:29" x14ac:dyDescent="0.25">
      <c r="A972" s="4" t="str">
        <f t="shared" si="54"/>
        <v>5165.01.11.4</v>
      </c>
      <c r="B972" s="4" t="str">
        <f t="shared" si="55"/>
        <v>5165.01.11</v>
      </c>
      <c r="C972" s="9" t="s">
        <v>629</v>
      </c>
      <c r="D972" s="10" t="s">
        <v>575</v>
      </c>
      <c r="E972" s="10" t="s">
        <v>3976</v>
      </c>
      <c r="F972" s="10" t="s">
        <v>7</v>
      </c>
      <c r="G972" s="10" t="s">
        <v>3977</v>
      </c>
      <c r="H972" s="10" t="s">
        <v>10</v>
      </c>
      <c r="I972" s="10" t="s">
        <v>3978</v>
      </c>
      <c r="J972" s="10">
        <v>3061</v>
      </c>
      <c r="K972" s="10" t="s">
        <v>3988</v>
      </c>
      <c r="L972" s="6">
        <f t="shared" si="56"/>
        <v>4</v>
      </c>
      <c r="M972" s="11">
        <v>276950</v>
      </c>
      <c r="N972" s="11">
        <v>50</v>
      </c>
      <c r="O972" s="12" t="s">
        <v>35</v>
      </c>
      <c r="P972" s="10" t="s">
        <v>3989</v>
      </c>
      <c r="Q972" s="10"/>
      <c r="R972" s="10"/>
      <c r="S972" s="10"/>
      <c r="T972" s="10" t="s">
        <v>634</v>
      </c>
      <c r="U972" s="10" t="s">
        <v>635</v>
      </c>
      <c r="V972" s="10" t="s">
        <v>3980</v>
      </c>
      <c r="W972" s="11">
        <v>3</v>
      </c>
      <c r="X972" s="10" t="s">
        <v>3990</v>
      </c>
      <c r="Y972" s="13">
        <v>66876263</v>
      </c>
      <c r="Z972" s="13">
        <v>66876263</v>
      </c>
      <c r="AA972"/>
      <c r="AB972"/>
      <c r="AC972"/>
    </row>
    <row r="973" spans="1:29" x14ac:dyDescent="0.25">
      <c r="A973" s="4" t="str">
        <f t="shared" si="54"/>
        <v>5165.01.11.5</v>
      </c>
      <c r="B973" s="4" t="str">
        <f t="shared" si="55"/>
        <v>5165.01.11</v>
      </c>
      <c r="C973" s="5" t="s">
        <v>629</v>
      </c>
      <c r="D973" s="6" t="s">
        <v>575</v>
      </c>
      <c r="E973" s="6" t="s">
        <v>3976</v>
      </c>
      <c r="F973" s="6" t="s">
        <v>7</v>
      </c>
      <c r="G973" s="6" t="s">
        <v>3977</v>
      </c>
      <c r="H973" s="6" t="s">
        <v>10</v>
      </c>
      <c r="I973" s="6" t="s">
        <v>3978</v>
      </c>
      <c r="J973" s="6">
        <v>3062</v>
      </c>
      <c r="K973" s="6" t="s">
        <v>3984</v>
      </c>
      <c r="L973" s="6">
        <f t="shared" si="56"/>
        <v>5</v>
      </c>
      <c r="M973" s="7">
        <v>150000</v>
      </c>
      <c r="N973" s="7">
        <v>5</v>
      </c>
      <c r="O973" s="8" t="s">
        <v>3985</v>
      </c>
      <c r="P973" s="6" t="s">
        <v>3986</v>
      </c>
      <c r="Q973" s="6"/>
      <c r="R973" s="6"/>
      <c r="S973" s="6"/>
      <c r="T973" s="6" t="s">
        <v>634</v>
      </c>
      <c r="U973" s="6" t="s">
        <v>635</v>
      </c>
      <c r="V973" s="6" t="s">
        <v>3980</v>
      </c>
      <c r="W973" s="7">
        <v>3</v>
      </c>
      <c r="X973" s="6" t="s">
        <v>3987</v>
      </c>
      <c r="Y973" s="13">
        <v>66876263</v>
      </c>
      <c r="Z973" s="13">
        <v>66876263</v>
      </c>
      <c r="AA973"/>
      <c r="AB973"/>
      <c r="AC973"/>
    </row>
    <row r="974" spans="1:29" x14ac:dyDescent="0.25">
      <c r="A974" s="4" t="str">
        <f t="shared" si="54"/>
        <v>5166.01.11.1</v>
      </c>
      <c r="B974" s="4" t="str">
        <f t="shared" si="55"/>
        <v>5166.01.11</v>
      </c>
      <c r="C974" s="9" t="s">
        <v>629</v>
      </c>
      <c r="D974" s="10" t="s">
        <v>277</v>
      </c>
      <c r="E974" s="10" t="s">
        <v>278</v>
      </c>
      <c r="F974" s="10" t="s">
        <v>7</v>
      </c>
      <c r="G974" s="10" t="s">
        <v>279</v>
      </c>
      <c r="H974" s="10" t="s">
        <v>10</v>
      </c>
      <c r="I974" s="10" t="s">
        <v>3995</v>
      </c>
      <c r="J974" s="10">
        <v>4134</v>
      </c>
      <c r="K974" s="10" t="s">
        <v>3996</v>
      </c>
      <c r="L974" s="6">
        <f t="shared" si="56"/>
        <v>1</v>
      </c>
      <c r="M974" s="11">
        <v>12237442</v>
      </c>
      <c r="N974" s="11">
        <v>10</v>
      </c>
      <c r="O974" s="12" t="s">
        <v>3997</v>
      </c>
      <c r="P974" s="10" t="s">
        <v>3998</v>
      </c>
      <c r="Q974" s="10"/>
      <c r="R974" s="10"/>
      <c r="S974" s="10"/>
      <c r="T974" s="10" t="s">
        <v>634</v>
      </c>
      <c r="U974" s="10" t="s">
        <v>635</v>
      </c>
      <c r="V974" s="10" t="s">
        <v>3999</v>
      </c>
      <c r="W974" s="11">
        <v>3</v>
      </c>
      <c r="X974" s="10" t="s">
        <v>4000</v>
      </c>
      <c r="Y974" s="13">
        <v>158614657</v>
      </c>
      <c r="Z974" s="13">
        <v>158614657</v>
      </c>
      <c r="AA974"/>
      <c r="AB974"/>
      <c r="AC974"/>
    </row>
    <row r="975" spans="1:29" x14ac:dyDescent="0.25">
      <c r="A975" s="4" t="str">
        <f t="shared" si="54"/>
        <v>5167.01.11.1</v>
      </c>
      <c r="B975" s="4" t="str">
        <f t="shared" si="55"/>
        <v>5167.01.11</v>
      </c>
      <c r="C975" s="9" t="s">
        <v>629</v>
      </c>
      <c r="D975" s="10" t="s">
        <v>580</v>
      </c>
      <c r="E975" s="10" t="s">
        <v>4001</v>
      </c>
      <c r="F975" s="10" t="s">
        <v>7</v>
      </c>
      <c r="G975" s="10" t="s">
        <v>4002</v>
      </c>
      <c r="H975" s="10" t="s">
        <v>10</v>
      </c>
      <c r="I975" s="10" t="s">
        <v>4003</v>
      </c>
      <c r="J975" s="10">
        <v>3261</v>
      </c>
      <c r="K975" s="10" t="s">
        <v>4009</v>
      </c>
      <c r="L975" s="6">
        <f t="shared" si="56"/>
        <v>1</v>
      </c>
      <c r="M975" s="11">
        <v>413559179</v>
      </c>
      <c r="N975" s="11">
        <v>30000</v>
      </c>
      <c r="O975" s="12" t="s">
        <v>3798</v>
      </c>
      <c r="P975" s="10" t="s">
        <v>4010</v>
      </c>
      <c r="Q975" s="10"/>
      <c r="R975" s="10"/>
      <c r="S975" s="10"/>
      <c r="T975" s="10" t="s">
        <v>634</v>
      </c>
      <c r="U975" s="10" t="s">
        <v>635</v>
      </c>
      <c r="V975" s="10" t="s">
        <v>4007</v>
      </c>
      <c r="W975" s="11">
        <v>1</v>
      </c>
      <c r="X975" s="10" t="s">
        <v>4011</v>
      </c>
      <c r="Y975" s="13">
        <v>465559179</v>
      </c>
      <c r="Z975" s="13">
        <v>465559179</v>
      </c>
      <c r="AA975"/>
      <c r="AB975"/>
      <c r="AC975"/>
    </row>
    <row r="976" spans="1:29" x14ac:dyDescent="0.25">
      <c r="A976" s="4" t="str">
        <f t="shared" si="54"/>
        <v>5167.01.11.2</v>
      </c>
      <c r="B976" s="4" t="str">
        <f t="shared" si="55"/>
        <v>5167.01.11</v>
      </c>
      <c r="C976" s="5" t="s">
        <v>629</v>
      </c>
      <c r="D976" s="6" t="s">
        <v>580</v>
      </c>
      <c r="E976" s="6" t="s">
        <v>4001</v>
      </c>
      <c r="F976" s="6" t="s">
        <v>7</v>
      </c>
      <c r="G976" s="6" t="s">
        <v>4002</v>
      </c>
      <c r="H976" s="6" t="s">
        <v>10</v>
      </c>
      <c r="I976" s="6" t="s">
        <v>4003</v>
      </c>
      <c r="J976" s="6">
        <v>3262</v>
      </c>
      <c r="K976" s="6" t="s">
        <v>4004</v>
      </c>
      <c r="L976" s="6">
        <f t="shared" si="56"/>
        <v>2</v>
      </c>
      <c r="M976" s="7">
        <v>2000000</v>
      </c>
      <c r="N976" s="7">
        <v>163</v>
      </c>
      <c r="O976" s="8" t="s">
        <v>4005</v>
      </c>
      <c r="P976" s="6" t="s">
        <v>4006</v>
      </c>
      <c r="Q976" s="6"/>
      <c r="R976" s="6"/>
      <c r="S976" s="6"/>
      <c r="T976" s="6" t="s">
        <v>634</v>
      </c>
      <c r="U976" s="6" t="s">
        <v>635</v>
      </c>
      <c r="V976" s="6" t="s">
        <v>4007</v>
      </c>
      <c r="W976" s="7">
        <v>1</v>
      </c>
      <c r="X976" s="6" t="s">
        <v>4008</v>
      </c>
      <c r="Y976" s="13">
        <v>465559179</v>
      </c>
      <c r="Z976" s="13">
        <v>465559179</v>
      </c>
      <c r="AA976"/>
      <c r="AB976"/>
      <c r="AC976"/>
    </row>
    <row r="977" spans="1:29" x14ac:dyDescent="0.25">
      <c r="A977" s="4" t="str">
        <f t="shared" si="54"/>
        <v>5168.01.11.1</v>
      </c>
      <c r="B977" s="4" t="str">
        <f t="shared" si="55"/>
        <v>5168.01.11</v>
      </c>
      <c r="C977" s="9" t="s">
        <v>629</v>
      </c>
      <c r="D977" s="10" t="s">
        <v>582</v>
      </c>
      <c r="E977" s="10" t="s">
        <v>4012</v>
      </c>
      <c r="F977" s="10" t="s">
        <v>7</v>
      </c>
      <c r="G977" s="10" t="s">
        <v>4013</v>
      </c>
      <c r="H977" s="10" t="s">
        <v>10</v>
      </c>
      <c r="I977" s="10" t="s">
        <v>4014</v>
      </c>
      <c r="J977" s="10">
        <v>3265</v>
      </c>
      <c r="K977" s="10" t="s">
        <v>4030</v>
      </c>
      <c r="L977" s="6">
        <f t="shared" si="56"/>
        <v>1</v>
      </c>
      <c r="M977" s="11">
        <v>550000</v>
      </c>
      <c r="N977" s="11">
        <v>120</v>
      </c>
      <c r="O977" s="12" t="s">
        <v>4031</v>
      </c>
      <c r="P977" s="10" t="s">
        <v>2551</v>
      </c>
      <c r="Q977" s="10"/>
      <c r="R977" s="10"/>
      <c r="S977" s="10"/>
      <c r="T977" s="10" t="s">
        <v>634</v>
      </c>
      <c r="U977" s="10" t="s">
        <v>635</v>
      </c>
      <c r="V977" s="10" t="s">
        <v>4017</v>
      </c>
      <c r="W977" s="11">
        <v>2</v>
      </c>
      <c r="X977" s="10" t="s">
        <v>4032</v>
      </c>
      <c r="Y977" s="13">
        <v>230233222</v>
      </c>
      <c r="Z977" s="13">
        <v>230233222</v>
      </c>
      <c r="AA977"/>
      <c r="AB977"/>
      <c r="AC977"/>
    </row>
    <row r="978" spans="1:29" x14ac:dyDescent="0.25">
      <c r="A978" s="4" t="str">
        <f t="shared" si="54"/>
        <v>5168.01.11.2</v>
      </c>
      <c r="B978" s="4" t="str">
        <f t="shared" si="55"/>
        <v>5168.01.11</v>
      </c>
      <c r="C978" s="5" t="s">
        <v>629</v>
      </c>
      <c r="D978" s="6" t="s">
        <v>582</v>
      </c>
      <c r="E978" s="6" t="s">
        <v>4012</v>
      </c>
      <c r="F978" s="6" t="s">
        <v>7</v>
      </c>
      <c r="G978" s="6" t="s">
        <v>4013</v>
      </c>
      <c r="H978" s="6" t="s">
        <v>10</v>
      </c>
      <c r="I978" s="6" t="s">
        <v>4014</v>
      </c>
      <c r="J978" s="6">
        <v>3266</v>
      </c>
      <c r="K978" s="6" t="s">
        <v>4027</v>
      </c>
      <c r="L978" s="6">
        <f t="shared" si="56"/>
        <v>2</v>
      </c>
      <c r="M978" s="7">
        <v>7450000</v>
      </c>
      <c r="N978" s="7">
        <v>1500000</v>
      </c>
      <c r="O978" s="8" t="s">
        <v>4028</v>
      </c>
      <c r="P978" s="6" t="s">
        <v>1010</v>
      </c>
      <c r="Q978" s="6"/>
      <c r="R978" s="6"/>
      <c r="S978" s="6"/>
      <c r="T978" s="6" t="s">
        <v>634</v>
      </c>
      <c r="U978" s="6" t="s">
        <v>635</v>
      </c>
      <c r="V978" s="6" t="s">
        <v>4017</v>
      </c>
      <c r="W978" s="7">
        <v>2</v>
      </c>
      <c r="X978" s="6" t="s">
        <v>4029</v>
      </c>
      <c r="Y978" s="13">
        <v>230233222</v>
      </c>
      <c r="Z978" s="13">
        <v>230233222</v>
      </c>
      <c r="AA978"/>
      <c r="AB978"/>
      <c r="AC978"/>
    </row>
    <row r="979" spans="1:29" x14ac:dyDescent="0.25">
      <c r="A979" s="4" t="str">
        <f t="shared" si="54"/>
        <v>5168.01.11.3</v>
      </c>
      <c r="B979" s="4" t="str">
        <f t="shared" si="55"/>
        <v>5168.01.11</v>
      </c>
      <c r="C979" s="5" t="s">
        <v>629</v>
      </c>
      <c r="D979" s="6" t="s">
        <v>582</v>
      </c>
      <c r="E979" s="6" t="s">
        <v>4012</v>
      </c>
      <c r="F979" s="6" t="s">
        <v>7</v>
      </c>
      <c r="G979" s="6" t="s">
        <v>4013</v>
      </c>
      <c r="H979" s="6" t="s">
        <v>10</v>
      </c>
      <c r="I979" s="6" t="s">
        <v>4014</v>
      </c>
      <c r="J979" s="6">
        <v>3267</v>
      </c>
      <c r="K979" s="6" t="s">
        <v>4033</v>
      </c>
      <c r="L979" s="6">
        <f t="shared" si="56"/>
        <v>3</v>
      </c>
      <c r="M979" s="7">
        <v>10000000</v>
      </c>
      <c r="N979" s="7">
        <v>35</v>
      </c>
      <c r="O979" s="8" t="s">
        <v>4034</v>
      </c>
      <c r="P979" s="6" t="s">
        <v>1010</v>
      </c>
      <c r="Q979" s="6"/>
      <c r="R979" s="6"/>
      <c r="S979" s="6"/>
      <c r="T979" s="6" t="s">
        <v>634</v>
      </c>
      <c r="U979" s="6" t="s">
        <v>635</v>
      </c>
      <c r="V979" s="6" t="s">
        <v>4017</v>
      </c>
      <c r="W979" s="7">
        <v>2</v>
      </c>
      <c r="X979" s="6" t="s">
        <v>4035</v>
      </c>
      <c r="Y979" s="13">
        <v>230233222</v>
      </c>
      <c r="Z979" s="13">
        <v>230233222</v>
      </c>
      <c r="AA979"/>
      <c r="AB979"/>
      <c r="AC979"/>
    </row>
    <row r="980" spans="1:29" x14ac:dyDescent="0.25">
      <c r="A980" s="4" t="str">
        <f t="shared" si="54"/>
        <v>5168.01.11.4</v>
      </c>
      <c r="B980" s="4" t="str">
        <f t="shared" si="55"/>
        <v>5168.01.11</v>
      </c>
      <c r="C980" s="9" t="s">
        <v>629</v>
      </c>
      <c r="D980" s="10" t="s">
        <v>582</v>
      </c>
      <c r="E980" s="10" t="s">
        <v>4012</v>
      </c>
      <c r="F980" s="10" t="s">
        <v>7</v>
      </c>
      <c r="G980" s="10" t="s">
        <v>4013</v>
      </c>
      <c r="H980" s="10" t="s">
        <v>10</v>
      </c>
      <c r="I980" s="10" t="s">
        <v>4014</v>
      </c>
      <c r="J980" s="10">
        <v>3268</v>
      </c>
      <c r="K980" s="10" t="s">
        <v>4025</v>
      </c>
      <c r="L980" s="6">
        <f t="shared" si="56"/>
        <v>4</v>
      </c>
      <c r="M980" s="11">
        <v>200000</v>
      </c>
      <c r="N980" s="11">
        <v>1500</v>
      </c>
      <c r="O980" s="12" t="s">
        <v>109</v>
      </c>
      <c r="P980" s="10" t="s">
        <v>1010</v>
      </c>
      <c r="Q980" s="10"/>
      <c r="R980" s="10"/>
      <c r="S980" s="10"/>
      <c r="T980" s="10" t="s">
        <v>634</v>
      </c>
      <c r="U980" s="10" t="s">
        <v>635</v>
      </c>
      <c r="V980" s="10" t="s">
        <v>4017</v>
      </c>
      <c r="W980" s="11">
        <v>2</v>
      </c>
      <c r="X980" s="10" t="s">
        <v>4026</v>
      </c>
      <c r="Y980" s="13">
        <v>230233222</v>
      </c>
      <c r="Z980" s="13">
        <v>230233222</v>
      </c>
      <c r="AA980"/>
      <c r="AB980"/>
      <c r="AC980"/>
    </row>
    <row r="981" spans="1:29" x14ac:dyDescent="0.25">
      <c r="A981" s="4" t="str">
        <f t="shared" si="54"/>
        <v>5168.01.11.5</v>
      </c>
      <c r="B981" s="4" t="str">
        <f t="shared" si="55"/>
        <v>5168.01.11</v>
      </c>
      <c r="C981" s="9" t="s">
        <v>629</v>
      </c>
      <c r="D981" s="10" t="s">
        <v>582</v>
      </c>
      <c r="E981" s="10" t="s">
        <v>4012</v>
      </c>
      <c r="F981" s="10" t="s">
        <v>7</v>
      </c>
      <c r="G981" s="10" t="s">
        <v>4013</v>
      </c>
      <c r="H981" s="10" t="s">
        <v>10</v>
      </c>
      <c r="I981" s="10" t="s">
        <v>4014</v>
      </c>
      <c r="J981" s="10">
        <v>3269</v>
      </c>
      <c r="K981" s="10" t="s">
        <v>4019</v>
      </c>
      <c r="L981" s="6">
        <f t="shared" si="56"/>
        <v>5</v>
      </c>
      <c r="M981" s="11">
        <v>6000000</v>
      </c>
      <c r="N981" s="11">
        <v>200</v>
      </c>
      <c r="O981" s="12" t="s">
        <v>4020</v>
      </c>
      <c r="P981" s="10" t="s">
        <v>4021</v>
      </c>
      <c r="Q981" s="10"/>
      <c r="R981" s="10"/>
      <c r="S981" s="10"/>
      <c r="T981" s="10" t="s">
        <v>634</v>
      </c>
      <c r="U981" s="10" t="s">
        <v>635</v>
      </c>
      <c r="V981" s="10" t="s">
        <v>4017</v>
      </c>
      <c r="W981" s="11">
        <v>2</v>
      </c>
      <c r="X981" s="10" t="s">
        <v>4022</v>
      </c>
      <c r="Y981" s="13">
        <v>230233222</v>
      </c>
      <c r="Z981" s="13">
        <v>230233222</v>
      </c>
      <c r="AA981"/>
      <c r="AB981"/>
      <c r="AC981"/>
    </row>
    <row r="982" spans="1:29" x14ac:dyDescent="0.25">
      <c r="A982" s="4" t="str">
        <f t="shared" si="54"/>
        <v>5168.01.11.6</v>
      </c>
      <c r="B982" s="4" t="str">
        <f t="shared" si="55"/>
        <v>5168.01.11</v>
      </c>
      <c r="C982" s="5" t="s">
        <v>629</v>
      </c>
      <c r="D982" s="6" t="s">
        <v>582</v>
      </c>
      <c r="E982" s="6" t="s">
        <v>4012</v>
      </c>
      <c r="F982" s="6" t="s">
        <v>7</v>
      </c>
      <c r="G982" s="6" t="s">
        <v>4013</v>
      </c>
      <c r="H982" s="6" t="s">
        <v>10</v>
      </c>
      <c r="I982" s="6" t="s">
        <v>4014</v>
      </c>
      <c r="J982" s="6">
        <v>3270</v>
      </c>
      <c r="K982" s="6" t="s">
        <v>4023</v>
      </c>
      <c r="L982" s="6">
        <f t="shared" si="56"/>
        <v>6</v>
      </c>
      <c r="M982" s="7">
        <v>2000000</v>
      </c>
      <c r="N982" s="7">
        <v>3000</v>
      </c>
      <c r="O982" s="8" t="s">
        <v>90</v>
      </c>
      <c r="P982" s="6" t="s">
        <v>1010</v>
      </c>
      <c r="Q982" s="6"/>
      <c r="R982" s="6"/>
      <c r="S982" s="6"/>
      <c r="T982" s="6" t="s">
        <v>634</v>
      </c>
      <c r="U982" s="6" t="s">
        <v>635</v>
      </c>
      <c r="V982" s="6" t="s">
        <v>4017</v>
      </c>
      <c r="W982" s="7">
        <v>2</v>
      </c>
      <c r="X982" s="6" t="s">
        <v>4024</v>
      </c>
      <c r="Y982" s="13">
        <v>230233222</v>
      </c>
      <c r="Z982" s="13">
        <v>230233222</v>
      </c>
      <c r="AA982"/>
      <c r="AB982"/>
      <c r="AC982"/>
    </row>
    <row r="983" spans="1:29" x14ac:dyDescent="0.25">
      <c r="A983" s="4" t="str">
        <f t="shared" si="54"/>
        <v>5168.01.11.7</v>
      </c>
      <c r="B983" s="4" t="str">
        <f t="shared" si="55"/>
        <v>5168.01.11</v>
      </c>
      <c r="C983" s="5" t="s">
        <v>629</v>
      </c>
      <c r="D983" s="6" t="s">
        <v>582</v>
      </c>
      <c r="E983" s="6" t="s">
        <v>4012</v>
      </c>
      <c r="F983" s="6" t="s">
        <v>7</v>
      </c>
      <c r="G983" s="6" t="s">
        <v>4013</v>
      </c>
      <c r="H983" s="6" t="s">
        <v>10</v>
      </c>
      <c r="I983" s="6" t="s">
        <v>4014</v>
      </c>
      <c r="J983" s="6">
        <v>4130</v>
      </c>
      <c r="K983" s="6" t="s">
        <v>4015</v>
      </c>
      <c r="L983" s="6">
        <f t="shared" si="56"/>
        <v>7</v>
      </c>
      <c r="M983" s="7">
        <v>0</v>
      </c>
      <c r="N983" s="7">
        <v>1300</v>
      </c>
      <c r="O983" s="8" t="s">
        <v>4016</v>
      </c>
      <c r="P983" s="6" t="s">
        <v>2513</v>
      </c>
      <c r="Q983" s="6"/>
      <c r="R983" s="6"/>
      <c r="S983" s="6"/>
      <c r="T983" s="6" t="s">
        <v>634</v>
      </c>
      <c r="U983" s="6" t="s">
        <v>635</v>
      </c>
      <c r="V983" s="6" t="s">
        <v>4017</v>
      </c>
      <c r="W983" s="7">
        <v>2</v>
      </c>
      <c r="X983" s="6" t="s">
        <v>4018</v>
      </c>
      <c r="Y983" s="13">
        <v>230233222</v>
      </c>
      <c r="Z983" s="13">
        <v>230233222</v>
      </c>
      <c r="AA983"/>
      <c r="AB983"/>
      <c r="AC983"/>
    </row>
    <row r="984" spans="1:29" x14ac:dyDescent="0.25">
      <c r="A984" s="4" t="str">
        <f t="shared" si="54"/>
        <v>5169.01.11.1</v>
      </c>
      <c r="B984" s="4" t="str">
        <f t="shared" si="55"/>
        <v>5169.01.11</v>
      </c>
      <c r="C984" s="9" t="s">
        <v>629</v>
      </c>
      <c r="D984" s="10" t="s">
        <v>280</v>
      </c>
      <c r="E984" s="10" t="s">
        <v>281</v>
      </c>
      <c r="F984" s="10" t="s">
        <v>7</v>
      </c>
      <c r="G984" s="10" t="s">
        <v>282</v>
      </c>
      <c r="H984" s="10" t="s">
        <v>10</v>
      </c>
      <c r="I984" s="10" t="s">
        <v>4036</v>
      </c>
      <c r="J984" s="10">
        <v>4692</v>
      </c>
      <c r="K984" s="10" t="s">
        <v>4051</v>
      </c>
      <c r="L984" s="6">
        <f t="shared" si="56"/>
        <v>1</v>
      </c>
      <c r="M984" s="11">
        <v>25000000</v>
      </c>
      <c r="N984" s="11">
        <v>11</v>
      </c>
      <c r="O984" s="12" t="s">
        <v>4052</v>
      </c>
      <c r="P984" s="10" t="s">
        <v>4039</v>
      </c>
      <c r="Q984" s="10"/>
      <c r="R984" s="10"/>
      <c r="S984" s="10"/>
      <c r="T984" s="10" t="s">
        <v>634</v>
      </c>
      <c r="U984" s="10" t="s">
        <v>635</v>
      </c>
      <c r="V984" s="10" t="s">
        <v>4040</v>
      </c>
      <c r="W984" s="11">
        <v>2</v>
      </c>
      <c r="X984" s="10" t="s">
        <v>4053</v>
      </c>
      <c r="Y984" s="13">
        <v>125000000</v>
      </c>
      <c r="Z984" s="13">
        <v>125000000</v>
      </c>
      <c r="AA984"/>
      <c r="AB984"/>
      <c r="AC984"/>
    </row>
    <row r="985" spans="1:29" x14ac:dyDescent="0.25">
      <c r="A985" s="4" t="str">
        <f t="shared" si="54"/>
        <v>5169.01.11.2</v>
      </c>
      <c r="B985" s="4" t="str">
        <f t="shared" si="55"/>
        <v>5169.01.11</v>
      </c>
      <c r="C985" s="9" t="s">
        <v>629</v>
      </c>
      <c r="D985" s="10" t="s">
        <v>280</v>
      </c>
      <c r="E985" s="10" t="s">
        <v>281</v>
      </c>
      <c r="F985" s="10" t="s">
        <v>7</v>
      </c>
      <c r="G985" s="10" t="s">
        <v>282</v>
      </c>
      <c r="H985" s="10" t="s">
        <v>10</v>
      </c>
      <c r="I985" s="10" t="s">
        <v>4036</v>
      </c>
      <c r="J985" s="10">
        <v>4693</v>
      </c>
      <c r="K985" s="10" t="s">
        <v>4037</v>
      </c>
      <c r="L985" s="6">
        <f t="shared" si="56"/>
        <v>2</v>
      </c>
      <c r="M985" s="11">
        <v>25000000</v>
      </c>
      <c r="N985" s="11">
        <v>2000</v>
      </c>
      <c r="O985" s="12" t="s">
        <v>4038</v>
      </c>
      <c r="P985" s="10" t="s">
        <v>4039</v>
      </c>
      <c r="Q985" s="10"/>
      <c r="R985" s="10"/>
      <c r="S985" s="10"/>
      <c r="T985" s="10" t="s">
        <v>634</v>
      </c>
      <c r="U985" s="10" t="s">
        <v>635</v>
      </c>
      <c r="V985" s="10" t="s">
        <v>4040</v>
      </c>
      <c r="W985" s="11">
        <v>2</v>
      </c>
      <c r="X985" s="10" t="s">
        <v>4041</v>
      </c>
      <c r="Y985" s="13">
        <v>125000000</v>
      </c>
      <c r="Z985" s="13">
        <v>125000000</v>
      </c>
      <c r="AA985"/>
      <c r="AB985"/>
      <c r="AC985"/>
    </row>
    <row r="986" spans="1:29" x14ac:dyDescent="0.25">
      <c r="A986" s="4" t="str">
        <f t="shared" si="54"/>
        <v>5169.01.11.3</v>
      </c>
      <c r="B986" s="4" t="str">
        <f t="shared" si="55"/>
        <v>5169.01.11</v>
      </c>
      <c r="C986" s="5" t="s">
        <v>629</v>
      </c>
      <c r="D986" s="6" t="s">
        <v>280</v>
      </c>
      <c r="E986" s="6" t="s">
        <v>281</v>
      </c>
      <c r="F986" s="6" t="s">
        <v>7</v>
      </c>
      <c r="G986" s="6" t="s">
        <v>282</v>
      </c>
      <c r="H986" s="6" t="s">
        <v>10</v>
      </c>
      <c r="I986" s="6" t="s">
        <v>4036</v>
      </c>
      <c r="J986" s="6">
        <v>4694</v>
      </c>
      <c r="K986" s="6" t="s">
        <v>4048</v>
      </c>
      <c r="L986" s="6">
        <f t="shared" si="56"/>
        <v>3</v>
      </c>
      <c r="M986" s="7">
        <v>9000000</v>
      </c>
      <c r="N986" s="7">
        <v>106</v>
      </c>
      <c r="O986" s="8" t="s">
        <v>4049</v>
      </c>
      <c r="P986" s="6" t="s">
        <v>4039</v>
      </c>
      <c r="Q986" s="6"/>
      <c r="R986" s="6"/>
      <c r="S986" s="6"/>
      <c r="T986" s="6" t="s">
        <v>634</v>
      </c>
      <c r="U986" s="6" t="s">
        <v>635</v>
      </c>
      <c r="V986" s="6" t="s">
        <v>4040</v>
      </c>
      <c r="W986" s="7">
        <v>2</v>
      </c>
      <c r="X986" s="6" t="s">
        <v>4050</v>
      </c>
      <c r="Y986" s="13">
        <v>125000000</v>
      </c>
      <c r="Z986" s="13">
        <v>125000000</v>
      </c>
      <c r="AA986"/>
      <c r="AB986"/>
      <c r="AC986"/>
    </row>
    <row r="987" spans="1:29" x14ac:dyDescent="0.25">
      <c r="A987" s="4" t="str">
        <f t="shared" si="54"/>
        <v>5169.01.11.4</v>
      </c>
      <c r="B987" s="4" t="str">
        <f t="shared" si="55"/>
        <v>5169.01.11</v>
      </c>
      <c r="C987" s="9" t="s">
        <v>629</v>
      </c>
      <c r="D987" s="10" t="s">
        <v>280</v>
      </c>
      <c r="E987" s="10" t="s">
        <v>281</v>
      </c>
      <c r="F987" s="10" t="s">
        <v>7</v>
      </c>
      <c r="G987" s="10" t="s">
        <v>282</v>
      </c>
      <c r="H987" s="10" t="s">
        <v>10</v>
      </c>
      <c r="I987" s="10" t="s">
        <v>4036</v>
      </c>
      <c r="J987" s="10">
        <v>4695</v>
      </c>
      <c r="K987" s="10" t="s">
        <v>4058</v>
      </c>
      <c r="L987" s="6">
        <f t="shared" si="56"/>
        <v>4</v>
      </c>
      <c r="M987" s="11">
        <v>30000000</v>
      </c>
      <c r="N987" s="11">
        <v>15</v>
      </c>
      <c r="O987" s="12" t="s">
        <v>4059</v>
      </c>
      <c r="P987" s="10" t="s">
        <v>4056</v>
      </c>
      <c r="Q987" s="10"/>
      <c r="R987" s="10"/>
      <c r="S987" s="10"/>
      <c r="T987" s="10" t="s">
        <v>634</v>
      </c>
      <c r="U987" s="10" t="s">
        <v>635</v>
      </c>
      <c r="V987" s="10" t="s">
        <v>4040</v>
      </c>
      <c r="W987" s="11">
        <v>2</v>
      </c>
      <c r="X987" s="10" t="s">
        <v>4060</v>
      </c>
      <c r="Y987" s="13">
        <v>125000000</v>
      </c>
      <c r="Z987" s="13">
        <v>125000000</v>
      </c>
      <c r="AA987"/>
      <c r="AB987"/>
      <c r="AC987"/>
    </row>
    <row r="988" spans="1:29" x14ac:dyDescent="0.25">
      <c r="A988" s="4" t="str">
        <f t="shared" si="54"/>
        <v>5169.01.11.5</v>
      </c>
      <c r="B988" s="4" t="str">
        <f t="shared" si="55"/>
        <v>5169.01.11</v>
      </c>
      <c r="C988" s="5" t="s">
        <v>629</v>
      </c>
      <c r="D988" s="6" t="s">
        <v>280</v>
      </c>
      <c r="E988" s="6" t="s">
        <v>281</v>
      </c>
      <c r="F988" s="6" t="s">
        <v>7</v>
      </c>
      <c r="G988" s="6" t="s">
        <v>282</v>
      </c>
      <c r="H988" s="6" t="s">
        <v>10</v>
      </c>
      <c r="I988" s="6" t="s">
        <v>4036</v>
      </c>
      <c r="J988" s="6">
        <v>4696</v>
      </c>
      <c r="K988" s="6" t="s">
        <v>4054</v>
      </c>
      <c r="L988" s="6">
        <f t="shared" si="56"/>
        <v>5</v>
      </c>
      <c r="M988" s="7">
        <v>24000000</v>
      </c>
      <c r="N988" s="7">
        <v>40</v>
      </c>
      <c r="O988" s="8" t="s">
        <v>4055</v>
      </c>
      <c r="P988" s="6" t="s">
        <v>4056</v>
      </c>
      <c r="Q988" s="6"/>
      <c r="R988" s="6"/>
      <c r="S988" s="6"/>
      <c r="T988" s="6" t="s">
        <v>634</v>
      </c>
      <c r="U988" s="6" t="s">
        <v>635</v>
      </c>
      <c r="V988" s="6" t="s">
        <v>4040</v>
      </c>
      <c r="W988" s="7">
        <v>2</v>
      </c>
      <c r="X988" s="6" t="s">
        <v>4057</v>
      </c>
      <c r="Y988" s="13">
        <v>125000000</v>
      </c>
      <c r="Z988" s="13">
        <v>125000000</v>
      </c>
      <c r="AA988"/>
      <c r="AB988"/>
      <c r="AC988"/>
    </row>
    <row r="989" spans="1:29" x14ac:dyDescent="0.25">
      <c r="A989" s="4" t="str">
        <f t="shared" si="54"/>
        <v>5169.01.11.6</v>
      </c>
      <c r="B989" s="4" t="str">
        <f t="shared" si="55"/>
        <v>5169.01.11</v>
      </c>
      <c r="C989" s="5" t="s">
        <v>629</v>
      </c>
      <c r="D989" s="6" t="s">
        <v>280</v>
      </c>
      <c r="E989" s="6" t="s">
        <v>281</v>
      </c>
      <c r="F989" s="6" t="s">
        <v>7</v>
      </c>
      <c r="G989" s="6" t="s">
        <v>282</v>
      </c>
      <c r="H989" s="6" t="s">
        <v>10</v>
      </c>
      <c r="I989" s="6" t="s">
        <v>4036</v>
      </c>
      <c r="J989" s="6">
        <v>4697</v>
      </c>
      <c r="K989" s="6" t="s">
        <v>4042</v>
      </c>
      <c r="L989" s="6">
        <f t="shared" si="56"/>
        <v>6</v>
      </c>
      <c r="M989" s="7">
        <v>5000000</v>
      </c>
      <c r="N989" s="7">
        <v>50</v>
      </c>
      <c r="O989" s="8" t="s">
        <v>4043</v>
      </c>
      <c r="P989" s="6" t="s">
        <v>3404</v>
      </c>
      <c r="Q989" s="6"/>
      <c r="R989" s="6"/>
      <c r="S989" s="6"/>
      <c r="T989" s="6" t="s">
        <v>634</v>
      </c>
      <c r="U989" s="6" t="s">
        <v>635</v>
      </c>
      <c r="V989" s="6" t="s">
        <v>4040</v>
      </c>
      <c r="W989" s="7">
        <v>2</v>
      </c>
      <c r="X989" s="6" t="s">
        <v>4044</v>
      </c>
      <c r="Y989" s="13">
        <v>125000000</v>
      </c>
      <c r="Z989" s="13">
        <v>125000000</v>
      </c>
      <c r="AA989"/>
      <c r="AB989"/>
      <c r="AC989"/>
    </row>
    <row r="990" spans="1:29" x14ac:dyDescent="0.25">
      <c r="A990" s="4" t="str">
        <f t="shared" si="54"/>
        <v>5169.01.11.7</v>
      </c>
      <c r="B990" s="4" t="str">
        <f t="shared" si="55"/>
        <v>5169.01.11</v>
      </c>
      <c r="C990" s="9" t="s">
        <v>629</v>
      </c>
      <c r="D990" s="10" t="s">
        <v>280</v>
      </c>
      <c r="E990" s="10" t="s">
        <v>281</v>
      </c>
      <c r="F990" s="10" t="s">
        <v>7</v>
      </c>
      <c r="G990" s="10" t="s">
        <v>282</v>
      </c>
      <c r="H990" s="10" t="s">
        <v>10</v>
      </c>
      <c r="I990" s="10" t="s">
        <v>4036</v>
      </c>
      <c r="J990" s="10">
        <v>4698</v>
      </c>
      <c r="K990" s="10" t="s">
        <v>4045</v>
      </c>
      <c r="L990" s="6">
        <f t="shared" si="56"/>
        <v>7</v>
      </c>
      <c r="M990" s="11">
        <v>7000000</v>
      </c>
      <c r="N990" s="11">
        <v>70</v>
      </c>
      <c r="O990" s="12" t="s">
        <v>4046</v>
      </c>
      <c r="P990" s="10" t="s">
        <v>3404</v>
      </c>
      <c r="Q990" s="10"/>
      <c r="R990" s="10"/>
      <c r="S990" s="10"/>
      <c r="T990" s="10" t="s">
        <v>634</v>
      </c>
      <c r="U990" s="10" t="s">
        <v>635</v>
      </c>
      <c r="V990" s="10" t="s">
        <v>4040</v>
      </c>
      <c r="W990" s="11">
        <v>2</v>
      </c>
      <c r="X990" s="10" t="s">
        <v>4047</v>
      </c>
      <c r="Y990" s="13">
        <v>125000000</v>
      </c>
      <c r="Z990" s="13">
        <v>125000000</v>
      </c>
      <c r="AA990"/>
      <c r="AB990"/>
      <c r="AC990"/>
    </row>
    <row r="991" spans="1:29" x14ac:dyDescent="0.25">
      <c r="A991" s="4" t="str">
        <f t="shared" si="54"/>
        <v>5171.01.11.1</v>
      </c>
      <c r="B991" s="4" t="str">
        <f t="shared" si="55"/>
        <v>5171.01.11</v>
      </c>
      <c r="C991" s="5" t="s">
        <v>629</v>
      </c>
      <c r="D991" s="6" t="s">
        <v>4061</v>
      </c>
      <c r="E991" s="6" t="s">
        <v>4062</v>
      </c>
      <c r="F991" s="6" t="s">
        <v>7</v>
      </c>
      <c r="G991" s="6" t="s">
        <v>4063</v>
      </c>
      <c r="H991" s="6" t="s">
        <v>10</v>
      </c>
      <c r="I991" s="6" t="s">
        <v>4064</v>
      </c>
      <c r="J991" s="6">
        <v>5000</v>
      </c>
      <c r="K991" s="6" t="s">
        <v>4074</v>
      </c>
      <c r="L991" s="6">
        <f t="shared" si="56"/>
        <v>1</v>
      </c>
      <c r="M991" s="7">
        <v>10863296</v>
      </c>
      <c r="N991" s="7">
        <v>60</v>
      </c>
      <c r="O991" s="8" t="s">
        <v>4075</v>
      </c>
      <c r="P991" s="6" t="s">
        <v>4072</v>
      </c>
      <c r="Q991" s="6"/>
      <c r="R991" s="6"/>
      <c r="S991" s="6"/>
      <c r="T991" s="6" t="s">
        <v>634</v>
      </c>
      <c r="U991" s="6" t="s">
        <v>635</v>
      </c>
      <c r="V991" s="6" t="s">
        <v>4068</v>
      </c>
      <c r="W991" s="7">
        <v>3</v>
      </c>
      <c r="X991" s="6" t="s">
        <v>4076</v>
      </c>
      <c r="Y991" s="13">
        <v>113126560</v>
      </c>
      <c r="Z991" s="13">
        <v>113126560</v>
      </c>
      <c r="AA991"/>
      <c r="AB991"/>
      <c r="AC991"/>
    </row>
    <row r="992" spans="1:29" x14ac:dyDescent="0.25">
      <c r="A992" s="4" t="str">
        <f t="shared" si="54"/>
        <v>5171.01.11.2</v>
      </c>
      <c r="B992" s="4" t="str">
        <f t="shared" si="55"/>
        <v>5171.01.11</v>
      </c>
      <c r="C992" s="9" t="s">
        <v>629</v>
      </c>
      <c r="D992" s="10" t="s">
        <v>4061</v>
      </c>
      <c r="E992" s="10" t="s">
        <v>4062</v>
      </c>
      <c r="F992" s="10" t="s">
        <v>7</v>
      </c>
      <c r="G992" s="10" t="s">
        <v>4063</v>
      </c>
      <c r="H992" s="10" t="s">
        <v>10</v>
      </c>
      <c r="I992" s="10" t="s">
        <v>4064</v>
      </c>
      <c r="J992" s="10">
        <v>5001</v>
      </c>
      <c r="K992" s="10" t="s">
        <v>4070</v>
      </c>
      <c r="L992" s="6">
        <f t="shared" si="56"/>
        <v>2</v>
      </c>
      <c r="M992" s="11">
        <v>10863296</v>
      </c>
      <c r="N992" s="11">
        <v>60</v>
      </c>
      <c r="O992" s="12" t="s">
        <v>4071</v>
      </c>
      <c r="P992" s="10" t="s">
        <v>4072</v>
      </c>
      <c r="Q992" s="10"/>
      <c r="R992" s="10"/>
      <c r="S992" s="10"/>
      <c r="T992" s="10" t="s">
        <v>634</v>
      </c>
      <c r="U992" s="10" t="s">
        <v>635</v>
      </c>
      <c r="V992" s="10" t="s">
        <v>4068</v>
      </c>
      <c r="W992" s="11">
        <v>3</v>
      </c>
      <c r="X992" s="10" t="s">
        <v>4073</v>
      </c>
      <c r="Y992" s="13">
        <v>113126560</v>
      </c>
      <c r="Z992" s="13">
        <v>113126560</v>
      </c>
      <c r="AA992"/>
      <c r="AB992"/>
      <c r="AC992"/>
    </row>
    <row r="993" spans="1:29" x14ac:dyDescent="0.25">
      <c r="A993" s="4" t="str">
        <f t="shared" si="54"/>
        <v>5171.01.11.3</v>
      </c>
      <c r="B993" s="4" t="str">
        <f t="shared" si="55"/>
        <v>5171.01.11</v>
      </c>
      <c r="C993" s="5" t="s">
        <v>629</v>
      </c>
      <c r="D993" s="6" t="s">
        <v>4061</v>
      </c>
      <c r="E993" s="6" t="s">
        <v>4062</v>
      </c>
      <c r="F993" s="6" t="s">
        <v>7</v>
      </c>
      <c r="G993" s="6" t="s">
        <v>4063</v>
      </c>
      <c r="H993" s="6" t="s">
        <v>10</v>
      </c>
      <c r="I993" s="6" t="s">
        <v>4064</v>
      </c>
      <c r="J993" s="6">
        <v>5002</v>
      </c>
      <c r="K993" s="6" t="s">
        <v>4080</v>
      </c>
      <c r="L993" s="6">
        <f t="shared" si="56"/>
        <v>3</v>
      </c>
      <c r="M993" s="7">
        <v>7953216</v>
      </c>
      <c r="N993" s="7">
        <v>12000</v>
      </c>
      <c r="O993" s="8" t="s">
        <v>4081</v>
      </c>
      <c r="P993" s="6" t="s">
        <v>4082</v>
      </c>
      <c r="Q993" s="6"/>
      <c r="R993" s="6"/>
      <c r="S993" s="6"/>
      <c r="T993" s="6" t="s">
        <v>634</v>
      </c>
      <c r="U993" s="6" t="s">
        <v>635</v>
      </c>
      <c r="V993" s="6" t="s">
        <v>4068</v>
      </c>
      <c r="W993" s="7">
        <v>3</v>
      </c>
      <c r="X993" s="6" t="s">
        <v>4083</v>
      </c>
      <c r="Y993" s="13">
        <v>113126560</v>
      </c>
      <c r="Z993" s="13">
        <v>113126560</v>
      </c>
      <c r="AA993"/>
      <c r="AB993"/>
      <c r="AC993"/>
    </row>
    <row r="994" spans="1:29" x14ac:dyDescent="0.25">
      <c r="A994" s="4" t="str">
        <f t="shared" si="54"/>
        <v>5171.01.11.4</v>
      </c>
      <c r="B994" s="4" t="str">
        <f t="shared" si="55"/>
        <v>5171.01.11</v>
      </c>
      <c r="C994" s="9" t="s">
        <v>629</v>
      </c>
      <c r="D994" s="10" t="s">
        <v>4061</v>
      </c>
      <c r="E994" s="10" t="s">
        <v>4062</v>
      </c>
      <c r="F994" s="10" t="s">
        <v>7</v>
      </c>
      <c r="G994" s="10" t="s">
        <v>4063</v>
      </c>
      <c r="H994" s="10" t="s">
        <v>10</v>
      </c>
      <c r="I994" s="10" t="s">
        <v>4064</v>
      </c>
      <c r="J994" s="10">
        <v>5003</v>
      </c>
      <c r="K994" s="10" t="s">
        <v>4084</v>
      </c>
      <c r="L994" s="6">
        <f t="shared" si="56"/>
        <v>4</v>
      </c>
      <c r="M994" s="11">
        <v>7953216</v>
      </c>
      <c r="N994" s="11">
        <v>20</v>
      </c>
      <c r="O994" s="12" t="s">
        <v>4085</v>
      </c>
      <c r="P994" s="10" t="s">
        <v>4086</v>
      </c>
      <c r="Q994" s="10"/>
      <c r="R994" s="10"/>
      <c r="S994" s="10"/>
      <c r="T994" s="10" t="s">
        <v>634</v>
      </c>
      <c r="U994" s="10" t="s">
        <v>635</v>
      </c>
      <c r="V994" s="10" t="s">
        <v>4068</v>
      </c>
      <c r="W994" s="11">
        <v>3</v>
      </c>
      <c r="X994" s="10" t="s">
        <v>4087</v>
      </c>
      <c r="Y994" s="13">
        <v>113126560</v>
      </c>
      <c r="Z994" s="13">
        <v>113126560</v>
      </c>
      <c r="AA994"/>
      <c r="AB994"/>
      <c r="AC994"/>
    </row>
    <row r="995" spans="1:29" x14ac:dyDescent="0.25">
      <c r="A995" s="4" t="str">
        <f t="shared" si="54"/>
        <v>5171.01.11.5</v>
      </c>
      <c r="B995" s="4" t="str">
        <f t="shared" si="55"/>
        <v>5171.01.11</v>
      </c>
      <c r="C995" s="9" t="s">
        <v>629</v>
      </c>
      <c r="D995" s="10" t="s">
        <v>4061</v>
      </c>
      <c r="E995" s="10" t="s">
        <v>4062</v>
      </c>
      <c r="F995" s="10" t="s">
        <v>7</v>
      </c>
      <c r="G995" s="10" t="s">
        <v>4063</v>
      </c>
      <c r="H995" s="10" t="s">
        <v>10</v>
      </c>
      <c r="I995" s="10" t="s">
        <v>4064</v>
      </c>
      <c r="J995" s="10">
        <v>5005</v>
      </c>
      <c r="K995" s="10" t="s">
        <v>4077</v>
      </c>
      <c r="L995" s="6">
        <f t="shared" si="56"/>
        <v>5</v>
      </c>
      <c r="M995" s="11">
        <v>6687840</v>
      </c>
      <c r="N995" s="11">
        <v>20</v>
      </c>
      <c r="O995" s="12" t="s">
        <v>207</v>
      </c>
      <c r="P995" s="10" t="s">
        <v>4078</v>
      </c>
      <c r="Q995" s="10"/>
      <c r="R995" s="10"/>
      <c r="S995" s="10"/>
      <c r="T995" s="10" t="s">
        <v>634</v>
      </c>
      <c r="U995" s="10" t="s">
        <v>635</v>
      </c>
      <c r="V995" s="10" t="s">
        <v>4068</v>
      </c>
      <c r="W995" s="11">
        <v>3</v>
      </c>
      <c r="X995" s="10" t="s">
        <v>4079</v>
      </c>
      <c r="Y995" s="13">
        <v>113126560</v>
      </c>
      <c r="Z995" s="13">
        <v>113126560</v>
      </c>
      <c r="AA995"/>
      <c r="AB995"/>
      <c r="AC995"/>
    </row>
    <row r="996" spans="1:29" x14ac:dyDescent="0.25">
      <c r="A996" s="4" t="str">
        <f t="shared" si="54"/>
        <v>5171.01.11.6</v>
      </c>
      <c r="B996" s="4" t="str">
        <f t="shared" si="55"/>
        <v>5171.01.11</v>
      </c>
      <c r="C996" s="5" t="s">
        <v>629</v>
      </c>
      <c r="D996" s="6" t="s">
        <v>4061</v>
      </c>
      <c r="E996" s="6" t="s">
        <v>4062</v>
      </c>
      <c r="F996" s="6" t="s">
        <v>7</v>
      </c>
      <c r="G996" s="6" t="s">
        <v>4063</v>
      </c>
      <c r="H996" s="6" t="s">
        <v>10</v>
      </c>
      <c r="I996" s="6" t="s">
        <v>4064</v>
      </c>
      <c r="J996" s="6">
        <v>5006</v>
      </c>
      <c r="K996" s="6" t="s">
        <v>4065</v>
      </c>
      <c r="L996" s="6">
        <f t="shared" si="56"/>
        <v>6</v>
      </c>
      <c r="M996" s="7">
        <v>6687840</v>
      </c>
      <c r="N996" s="7">
        <v>10</v>
      </c>
      <c r="O996" s="8" t="s">
        <v>4066</v>
      </c>
      <c r="P996" s="6" t="s">
        <v>4067</v>
      </c>
      <c r="Q996" s="6"/>
      <c r="R996" s="6"/>
      <c r="S996" s="6"/>
      <c r="T996" s="6" t="s">
        <v>634</v>
      </c>
      <c r="U996" s="6" t="s">
        <v>635</v>
      </c>
      <c r="V996" s="6" t="s">
        <v>4068</v>
      </c>
      <c r="W996" s="7">
        <v>3</v>
      </c>
      <c r="X996" s="6" t="s">
        <v>4069</v>
      </c>
      <c r="Y996" s="13">
        <v>113126560</v>
      </c>
      <c r="Z996" s="13">
        <v>113126560</v>
      </c>
      <c r="AA996"/>
      <c r="AB996"/>
      <c r="AC996"/>
    </row>
    <row r="997" spans="1:29" x14ac:dyDescent="0.25">
      <c r="A997" s="4" t="str">
        <f t="shared" si="54"/>
        <v>5172.01.11.1</v>
      </c>
      <c r="B997" s="4" t="str">
        <f t="shared" si="55"/>
        <v>5172.01.11</v>
      </c>
      <c r="C997" s="9" t="s">
        <v>629</v>
      </c>
      <c r="D997" s="10" t="s">
        <v>283</v>
      </c>
      <c r="E997" s="10" t="s">
        <v>284</v>
      </c>
      <c r="F997" s="10" t="s">
        <v>7</v>
      </c>
      <c r="G997" s="10" t="s">
        <v>285</v>
      </c>
      <c r="H997" s="10" t="s">
        <v>10</v>
      </c>
      <c r="I997" s="10" t="s">
        <v>4088</v>
      </c>
      <c r="J997" s="10">
        <v>2284</v>
      </c>
      <c r="K997" s="10" t="s">
        <v>4093</v>
      </c>
      <c r="L997" s="6">
        <f t="shared" si="56"/>
        <v>1</v>
      </c>
      <c r="M997" s="11">
        <v>6242800</v>
      </c>
      <c r="N997" s="11">
        <v>100</v>
      </c>
      <c r="O997" s="12" t="s">
        <v>4094</v>
      </c>
      <c r="P997" s="10" t="s">
        <v>4095</v>
      </c>
      <c r="Q997" s="10"/>
      <c r="R997" s="10"/>
      <c r="S997" s="10"/>
      <c r="T997" s="10" t="s">
        <v>2665</v>
      </c>
      <c r="U997" s="10" t="s">
        <v>2666</v>
      </c>
      <c r="V997" s="10" t="s">
        <v>4091</v>
      </c>
      <c r="W997" s="11">
        <v>3</v>
      </c>
      <c r="X997" s="10" t="s">
        <v>4096</v>
      </c>
      <c r="Y997" s="13">
        <v>74867364</v>
      </c>
      <c r="Z997" s="13">
        <v>75000000</v>
      </c>
      <c r="AA997"/>
      <c r="AB997"/>
      <c r="AC997"/>
    </row>
    <row r="998" spans="1:29" x14ac:dyDescent="0.25">
      <c r="A998" s="4" t="str">
        <f t="shared" si="54"/>
        <v>5172.01.11.2</v>
      </c>
      <c r="B998" s="4" t="str">
        <f t="shared" si="55"/>
        <v>5172.01.11</v>
      </c>
      <c r="C998" s="5" t="s">
        <v>629</v>
      </c>
      <c r="D998" s="6" t="s">
        <v>283</v>
      </c>
      <c r="E998" s="6" t="s">
        <v>284</v>
      </c>
      <c r="F998" s="6" t="s">
        <v>7</v>
      </c>
      <c r="G998" s="6" t="s">
        <v>285</v>
      </c>
      <c r="H998" s="6" t="s">
        <v>10</v>
      </c>
      <c r="I998" s="6" t="s">
        <v>4088</v>
      </c>
      <c r="J998" s="6">
        <v>2290</v>
      </c>
      <c r="K998" s="6" t="s">
        <v>4097</v>
      </c>
      <c r="L998" s="6">
        <f t="shared" si="56"/>
        <v>2</v>
      </c>
      <c r="M998" s="7">
        <v>3844000</v>
      </c>
      <c r="N998" s="7">
        <v>100</v>
      </c>
      <c r="O998" s="8" t="s">
        <v>4098</v>
      </c>
      <c r="P998" s="6" t="s">
        <v>4099</v>
      </c>
      <c r="Q998" s="6"/>
      <c r="R998" s="6"/>
      <c r="S998" s="6"/>
      <c r="T998" s="6" t="s">
        <v>2665</v>
      </c>
      <c r="U998" s="6" t="s">
        <v>2666</v>
      </c>
      <c r="V998" s="6" t="s">
        <v>4091</v>
      </c>
      <c r="W998" s="7">
        <v>3</v>
      </c>
      <c r="X998" s="6" t="s">
        <v>4100</v>
      </c>
      <c r="Y998" s="13">
        <v>74867364</v>
      </c>
      <c r="Z998" s="13">
        <v>75000000</v>
      </c>
      <c r="AA998"/>
      <c r="AB998"/>
      <c r="AC998"/>
    </row>
    <row r="999" spans="1:29" x14ac:dyDescent="0.25">
      <c r="A999" s="4" t="str">
        <f t="shared" si="54"/>
        <v>5172.01.11.3</v>
      </c>
      <c r="B999" s="4" t="str">
        <f t="shared" si="55"/>
        <v>5172.01.11</v>
      </c>
      <c r="C999" s="5" t="s">
        <v>629</v>
      </c>
      <c r="D999" s="6" t="s">
        <v>283</v>
      </c>
      <c r="E999" s="6" t="s">
        <v>284</v>
      </c>
      <c r="F999" s="6" t="s">
        <v>7</v>
      </c>
      <c r="G999" s="6" t="s">
        <v>285</v>
      </c>
      <c r="H999" s="6" t="s">
        <v>10</v>
      </c>
      <c r="I999" s="6" t="s">
        <v>4088</v>
      </c>
      <c r="J999" s="6">
        <v>5180</v>
      </c>
      <c r="K999" s="6" t="s">
        <v>4089</v>
      </c>
      <c r="L999" s="6">
        <f t="shared" si="56"/>
        <v>3</v>
      </c>
      <c r="M999" s="7">
        <v>64780564</v>
      </c>
      <c r="N999" s="7">
        <v>1</v>
      </c>
      <c r="O999" s="8" t="s">
        <v>4090</v>
      </c>
      <c r="P999" s="6" t="s">
        <v>4090</v>
      </c>
      <c r="Q999" s="6"/>
      <c r="R999" s="6"/>
      <c r="S999" s="6"/>
      <c r="T999" s="6" t="s">
        <v>634</v>
      </c>
      <c r="U999" s="6" t="s">
        <v>635</v>
      </c>
      <c r="V999" s="6" t="s">
        <v>4091</v>
      </c>
      <c r="W999" s="7">
        <v>1</v>
      </c>
      <c r="X999" s="6" t="s">
        <v>4092</v>
      </c>
      <c r="Y999" s="13">
        <v>74867364</v>
      </c>
      <c r="Z999" s="13">
        <v>75000000</v>
      </c>
      <c r="AA999"/>
      <c r="AB999"/>
      <c r="AC999"/>
    </row>
    <row r="1000" spans="1:29" x14ac:dyDescent="0.25">
      <c r="A1000" s="4" t="str">
        <f t="shared" si="54"/>
        <v>5174.01.11.1</v>
      </c>
      <c r="B1000" s="4" t="str">
        <f t="shared" si="55"/>
        <v>5174.01.11</v>
      </c>
      <c r="C1000" s="9" t="s">
        <v>629</v>
      </c>
      <c r="D1000" s="10" t="s">
        <v>4101</v>
      </c>
      <c r="E1000" s="10" t="s">
        <v>4102</v>
      </c>
      <c r="F1000" s="10" t="s">
        <v>7</v>
      </c>
      <c r="G1000" s="10" t="s">
        <v>4103</v>
      </c>
      <c r="H1000" s="10" t="s">
        <v>10</v>
      </c>
      <c r="I1000" s="10" t="s">
        <v>4104</v>
      </c>
      <c r="J1000" s="10">
        <v>2848</v>
      </c>
      <c r="K1000" s="10" t="s">
        <v>4125</v>
      </c>
      <c r="L1000" s="6">
        <f t="shared" si="56"/>
        <v>1</v>
      </c>
      <c r="M1000" s="11">
        <v>19000000</v>
      </c>
      <c r="N1000" s="11">
        <v>48</v>
      </c>
      <c r="O1000" s="12" t="s">
        <v>4126</v>
      </c>
      <c r="P1000" s="10" t="s">
        <v>4107</v>
      </c>
      <c r="Q1000" s="10"/>
      <c r="R1000" s="10"/>
      <c r="S1000" s="10"/>
      <c r="T1000" s="10" t="s">
        <v>634</v>
      </c>
      <c r="U1000" s="10" t="s">
        <v>635</v>
      </c>
      <c r="V1000" s="10" t="s">
        <v>4108</v>
      </c>
      <c r="W1000" s="11">
        <v>3</v>
      </c>
      <c r="X1000" s="10" t="s">
        <v>4127</v>
      </c>
      <c r="Y1000" s="13">
        <v>152052018</v>
      </c>
      <c r="Z1000" s="13">
        <v>152052018</v>
      </c>
      <c r="AA1000"/>
      <c r="AB1000"/>
      <c r="AC1000"/>
    </row>
    <row r="1001" spans="1:29" x14ac:dyDescent="0.25">
      <c r="A1001" s="4" t="str">
        <f t="shared" si="54"/>
        <v>5174.01.11.2</v>
      </c>
      <c r="B1001" s="4" t="str">
        <f t="shared" si="55"/>
        <v>5174.01.11</v>
      </c>
      <c r="C1001" s="9" t="s">
        <v>629</v>
      </c>
      <c r="D1001" s="10" t="s">
        <v>4101</v>
      </c>
      <c r="E1001" s="10" t="s">
        <v>4102</v>
      </c>
      <c r="F1001" s="10" t="s">
        <v>7</v>
      </c>
      <c r="G1001" s="10" t="s">
        <v>4103</v>
      </c>
      <c r="H1001" s="10" t="s">
        <v>10</v>
      </c>
      <c r="I1001" s="10" t="s">
        <v>4104</v>
      </c>
      <c r="J1001" s="10">
        <v>2849</v>
      </c>
      <c r="K1001" s="10" t="s">
        <v>4119</v>
      </c>
      <c r="L1001" s="6">
        <f t="shared" si="56"/>
        <v>2</v>
      </c>
      <c r="M1001" s="11">
        <v>1000000</v>
      </c>
      <c r="N1001" s="11">
        <v>3</v>
      </c>
      <c r="O1001" s="12" t="s">
        <v>4120</v>
      </c>
      <c r="P1001" s="10" t="s">
        <v>4107</v>
      </c>
      <c r="Q1001" s="10"/>
      <c r="R1001" s="10"/>
      <c r="S1001" s="10"/>
      <c r="T1001" s="10" t="s">
        <v>634</v>
      </c>
      <c r="U1001" s="10" t="s">
        <v>635</v>
      </c>
      <c r="V1001" s="10" t="s">
        <v>4108</v>
      </c>
      <c r="W1001" s="11">
        <v>3</v>
      </c>
      <c r="X1001" s="10" t="s">
        <v>4121</v>
      </c>
      <c r="Y1001" s="13">
        <v>152052018</v>
      </c>
      <c r="Z1001" s="13">
        <v>152052018</v>
      </c>
      <c r="AA1001"/>
      <c r="AB1001"/>
      <c r="AC1001"/>
    </row>
    <row r="1002" spans="1:29" x14ac:dyDescent="0.25">
      <c r="A1002" s="4" t="str">
        <f t="shared" si="54"/>
        <v>5174.01.11.3</v>
      </c>
      <c r="B1002" s="4" t="str">
        <f t="shared" si="55"/>
        <v>5174.01.11</v>
      </c>
      <c r="C1002" s="5" t="s">
        <v>629</v>
      </c>
      <c r="D1002" s="6" t="s">
        <v>4101</v>
      </c>
      <c r="E1002" s="6" t="s">
        <v>4102</v>
      </c>
      <c r="F1002" s="6" t="s">
        <v>7</v>
      </c>
      <c r="G1002" s="6" t="s">
        <v>4103</v>
      </c>
      <c r="H1002" s="6" t="s">
        <v>10</v>
      </c>
      <c r="I1002" s="6" t="s">
        <v>4104</v>
      </c>
      <c r="J1002" s="6">
        <v>2850</v>
      </c>
      <c r="K1002" s="6" t="s">
        <v>4122</v>
      </c>
      <c r="L1002" s="6">
        <f t="shared" si="56"/>
        <v>3</v>
      </c>
      <c r="M1002" s="7">
        <v>2635614</v>
      </c>
      <c r="N1002" s="7">
        <v>616</v>
      </c>
      <c r="O1002" s="8" t="s">
        <v>4123</v>
      </c>
      <c r="P1002" s="6" t="s">
        <v>4107</v>
      </c>
      <c r="Q1002" s="6"/>
      <c r="R1002" s="6"/>
      <c r="S1002" s="6"/>
      <c r="T1002" s="6" t="s">
        <v>634</v>
      </c>
      <c r="U1002" s="6" t="s">
        <v>635</v>
      </c>
      <c r="V1002" s="6" t="s">
        <v>4108</v>
      </c>
      <c r="W1002" s="7">
        <v>3</v>
      </c>
      <c r="X1002" s="6" t="s">
        <v>4124</v>
      </c>
      <c r="Y1002" s="13">
        <v>152052018</v>
      </c>
      <c r="Z1002" s="13">
        <v>152052018</v>
      </c>
      <c r="AA1002"/>
      <c r="AB1002"/>
      <c r="AC1002"/>
    </row>
    <row r="1003" spans="1:29" x14ac:dyDescent="0.25">
      <c r="A1003" s="4" t="str">
        <f t="shared" si="54"/>
        <v>5174.01.11.4</v>
      </c>
      <c r="B1003" s="4" t="str">
        <f t="shared" si="55"/>
        <v>5174.01.11</v>
      </c>
      <c r="C1003" s="5" t="s">
        <v>629</v>
      </c>
      <c r="D1003" s="6" t="s">
        <v>4101</v>
      </c>
      <c r="E1003" s="6" t="s">
        <v>4102</v>
      </c>
      <c r="F1003" s="6" t="s">
        <v>7</v>
      </c>
      <c r="G1003" s="6" t="s">
        <v>4103</v>
      </c>
      <c r="H1003" s="6" t="s">
        <v>10</v>
      </c>
      <c r="I1003" s="6" t="s">
        <v>4104</v>
      </c>
      <c r="J1003" s="6">
        <v>2851</v>
      </c>
      <c r="K1003" s="6" t="s">
        <v>4110</v>
      </c>
      <c r="L1003" s="6">
        <f t="shared" si="56"/>
        <v>4</v>
      </c>
      <c r="M1003" s="7">
        <v>1000000</v>
      </c>
      <c r="N1003" s="7">
        <v>1</v>
      </c>
      <c r="O1003" s="8" t="s">
        <v>4111</v>
      </c>
      <c r="P1003" s="6" t="s">
        <v>4107</v>
      </c>
      <c r="Q1003" s="6"/>
      <c r="R1003" s="6"/>
      <c r="S1003" s="6"/>
      <c r="T1003" s="6" t="s">
        <v>634</v>
      </c>
      <c r="U1003" s="6" t="s">
        <v>635</v>
      </c>
      <c r="V1003" s="6" t="s">
        <v>4108</v>
      </c>
      <c r="W1003" s="7">
        <v>3</v>
      </c>
      <c r="X1003" s="6" t="s">
        <v>4112</v>
      </c>
      <c r="Y1003" s="13">
        <v>152052018</v>
      </c>
      <c r="Z1003" s="13">
        <v>152052018</v>
      </c>
      <c r="AA1003"/>
      <c r="AB1003"/>
      <c r="AC1003"/>
    </row>
    <row r="1004" spans="1:29" x14ac:dyDescent="0.25">
      <c r="A1004" s="4" t="str">
        <f t="shared" si="54"/>
        <v>5174.01.11.5</v>
      </c>
      <c r="B1004" s="4" t="str">
        <f t="shared" si="55"/>
        <v>5174.01.11</v>
      </c>
      <c r="C1004" s="9" t="s">
        <v>629</v>
      </c>
      <c r="D1004" s="10" t="s">
        <v>4101</v>
      </c>
      <c r="E1004" s="10" t="s">
        <v>4102</v>
      </c>
      <c r="F1004" s="10" t="s">
        <v>7</v>
      </c>
      <c r="G1004" s="10" t="s">
        <v>4103</v>
      </c>
      <c r="H1004" s="10" t="s">
        <v>10</v>
      </c>
      <c r="I1004" s="10" t="s">
        <v>4104</v>
      </c>
      <c r="J1004" s="10">
        <v>2852</v>
      </c>
      <c r="K1004" s="10" t="s">
        <v>4113</v>
      </c>
      <c r="L1004" s="6">
        <f t="shared" si="56"/>
        <v>5</v>
      </c>
      <c r="M1004" s="11">
        <v>500000</v>
      </c>
      <c r="N1004" s="11">
        <v>1</v>
      </c>
      <c r="O1004" s="12" t="s">
        <v>4114</v>
      </c>
      <c r="P1004" s="10" t="s">
        <v>4107</v>
      </c>
      <c r="Q1004" s="10"/>
      <c r="R1004" s="10"/>
      <c r="S1004" s="10"/>
      <c r="T1004" s="10" t="s">
        <v>634</v>
      </c>
      <c r="U1004" s="10" t="s">
        <v>635</v>
      </c>
      <c r="V1004" s="10" t="s">
        <v>4108</v>
      </c>
      <c r="W1004" s="11">
        <v>3</v>
      </c>
      <c r="X1004" s="10" t="s">
        <v>4115</v>
      </c>
      <c r="Y1004" s="13">
        <v>152052018</v>
      </c>
      <c r="Z1004" s="13">
        <v>152052018</v>
      </c>
      <c r="AA1004"/>
      <c r="AB1004"/>
      <c r="AC1004"/>
    </row>
    <row r="1005" spans="1:29" x14ac:dyDescent="0.25">
      <c r="A1005" s="4" t="str">
        <f t="shared" si="54"/>
        <v>5174.01.11.6</v>
      </c>
      <c r="B1005" s="4" t="str">
        <f t="shared" si="55"/>
        <v>5174.01.11</v>
      </c>
      <c r="C1005" s="5" t="s">
        <v>629</v>
      </c>
      <c r="D1005" s="6" t="s">
        <v>4101</v>
      </c>
      <c r="E1005" s="6" t="s">
        <v>4102</v>
      </c>
      <c r="F1005" s="6" t="s">
        <v>7</v>
      </c>
      <c r="G1005" s="6" t="s">
        <v>4103</v>
      </c>
      <c r="H1005" s="6" t="s">
        <v>10</v>
      </c>
      <c r="I1005" s="6" t="s">
        <v>4104</v>
      </c>
      <c r="J1005" s="6">
        <v>2853</v>
      </c>
      <c r="K1005" s="6" t="s">
        <v>4116</v>
      </c>
      <c r="L1005" s="6">
        <f t="shared" si="56"/>
        <v>6</v>
      </c>
      <c r="M1005" s="7">
        <v>1000000</v>
      </c>
      <c r="N1005" s="7">
        <v>1</v>
      </c>
      <c r="O1005" s="8" t="s">
        <v>4117</v>
      </c>
      <c r="P1005" s="6" t="s">
        <v>4107</v>
      </c>
      <c r="Q1005" s="6"/>
      <c r="R1005" s="6"/>
      <c r="S1005" s="6"/>
      <c r="T1005" s="6" t="s">
        <v>634</v>
      </c>
      <c r="U1005" s="6" t="s">
        <v>635</v>
      </c>
      <c r="V1005" s="6" t="s">
        <v>4108</v>
      </c>
      <c r="W1005" s="7">
        <v>3</v>
      </c>
      <c r="X1005" s="6" t="s">
        <v>4118</v>
      </c>
      <c r="Y1005" s="13">
        <v>152052018</v>
      </c>
      <c r="Z1005" s="13">
        <v>152052018</v>
      </c>
      <c r="AA1005"/>
      <c r="AB1005"/>
      <c r="AC1005"/>
    </row>
    <row r="1006" spans="1:29" x14ac:dyDescent="0.25">
      <c r="A1006" s="4" t="str">
        <f t="shared" si="54"/>
        <v>5174.01.11.7</v>
      </c>
      <c r="B1006" s="4" t="str">
        <f t="shared" si="55"/>
        <v>5174.01.11</v>
      </c>
      <c r="C1006" s="9" t="s">
        <v>629</v>
      </c>
      <c r="D1006" s="10" t="s">
        <v>4101</v>
      </c>
      <c r="E1006" s="10" t="s">
        <v>4102</v>
      </c>
      <c r="F1006" s="10" t="s">
        <v>7</v>
      </c>
      <c r="G1006" s="10" t="s">
        <v>4103</v>
      </c>
      <c r="H1006" s="10" t="s">
        <v>10</v>
      </c>
      <c r="I1006" s="10" t="s">
        <v>4104</v>
      </c>
      <c r="J1006" s="10">
        <v>2854</v>
      </c>
      <c r="K1006" s="10" t="s">
        <v>4105</v>
      </c>
      <c r="L1006" s="6">
        <f t="shared" si="56"/>
        <v>7</v>
      </c>
      <c r="M1006" s="11">
        <v>5000000</v>
      </c>
      <c r="N1006" s="11">
        <v>1</v>
      </c>
      <c r="O1006" s="12" t="s">
        <v>4106</v>
      </c>
      <c r="P1006" s="10" t="s">
        <v>4107</v>
      </c>
      <c r="Q1006" s="10"/>
      <c r="R1006" s="10"/>
      <c r="S1006" s="10"/>
      <c r="T1006" s="10" t="s">
        <v>634</v>
      </c>
      <c r="U1006" s="10" t="s">
        <v>635</v>
      </c>
      <c r="V1006" s="10" t="s">
        <v>4108</v>
      </c>
      <c r="W1006" s="11">
        <v>3</v>
      </c>
      <c r="X1006" s="10" t="s">
        <v>4109</v>
      </c>
      <c r="Y1006" s="13">
        <v>152052018</v>
      </c>
      <c r="Z1006" s="13">
        <v>152052018</v>
      </c>
      <c r="AA1006"/>
      <c r="AB1006"/>
      <c r="AC1006"/>
    </row>
    <row r="1007" spans="1:29" x14ac:dyDescent="0.25">
      <c r="A1007" s="4" t="str">
        <f t="shared" si="54"/>
        <v>5175.01.11.1</v>
      </c>
      <c r="B1007" s="4" t="str">
        <f t="shared" si="55"/>
        <v>5175.01.11</v>
      </c>
      <c r="C1007" s="9" t="s">
        <v>629</v>
      </c>
      <c r="D1007" s="10" t="s">
        <v>4128</v>
      </c>
      <c r="E1007" s="10" t="s">
        <v>4129</v>
      </c>
      <c r="F1007" s="10" t="s">
        <v>7</v>
      </c>
      <c r="G1007" s="10" t="s">
        <v>4130</v>
      </c>
      <c r="H1007" s="10" t="s">
        <v>10</v>
      </c>
      <c r="I1007" s="10" t="s">
        <v>4131</v>
      </c>
      <c r="J1007" s="10">
        <v>2868</v>
      </c>
      <c r="K1007" s="10" t="s">
        <v>4137</v>
      </c>
      <c r="L1007" s="6">
        <f t="shared" si="56"/>
        <v>1</v>
      </c>
      <c r="M1007" s="11">
        <v>4950000</v>
      </c>
      <c r="N1007" s="11">
        <v>15</v>
      </c>
      <c r="O1007" s="12" t="s">
        <v>4138</v>
      </c>
      <c r="P1007" s="10" t="s">
        <v>1860</v>
      </c>
      <c r="Q1007" s="10"/>
      <c r="R1007" s="10"/>
      <c r="S1007" s="10"/>
      <c r="T1007" s="10" t="s">
        <v>634</v>
      </c>
      <c r="U1007" s="10" t="s">
        <v>635</v>
      </c>
      <c r="V1007" s="10" t="s">
        <v>4135</v>
      </c>
      <c r="W1007" s="11">
        <v>3</v>
      </c>
      <c r="X1007" s="10" t="s">
        <v>4139</v>
      </c>
      <c r="Y1007" s="13">
        <v>98406008</v>
      </c>
      <c r="Z1007" s="13">
        <v>98406008</v>
      </c>
      <c r="AA1007"/>
      <c r="AB1007"/>
      <c r="AC1007"/>
    </row>
    <row r="1008" spans="1:29" x14ac:dyDescent="0.25">
      <c r="A1008" s="4" t="str">
        <f t="shared" si="54"/>
        <v>5175.01.11.2</v>
      </c>
      <c r="B1008" s="4" t="str">
        <f t="shared" si="55"/>
        <v>5175.01.11</v>
      </c>
      <c r="C1008" s="5" t="s">
        <v>629</v>
      </c>
      <c r="D1008" s="6" t="s">
        <v>4128</v>
      </c>
      <c r="E1008" s="6" t="s">
        <v>4129</v>
      </c>
      <c r="F1008" s="6" t="s">
        <v>7</v>
      </c>
      <c r="G1008" s="6" t="s">
        <v>4130</v>
      </c>
      <c r="H1008" s="6" t="s">
        <v>10</v>
      </c>
      <c r="I1008" s="6" t="s">
        <v>4131</v>
      </c>
      <c r="J1008" s="6">
        <v>2880</v>
      </c>
      <c r="K1008" s="6" t="s">
        <v>4132</v>
      </c>
      <c r="L1008" s="6">
        <f t="shared" si="56"/>
        <v>2</v>
      </c>
      <c r="M1008" s="7">
        <v>2550000</v>
      </c>
      <c r="N1008" s="7">
        <v>6</v>
      </c>
      <c r="O1008" s="8" t="s">
        <v>4133</v>
      </c>
      <c r="P1008" s="6" t="s">
        <v>4134</v>
      </c>
      <c r="Q1008" s="6"/>
      <c r="R1008" s="6"/>
      <c r="S1008" s="6"/>
      <c r="T1008" s="6" t="s">
        <v>634</v>
      </c>
      <c r="U1008" s="6" t="s">
        <v>635</v>
      </c>
      <c r="V1008" s="6" t="s">
        <v>4135</v>
      </c>
      <c r="W1008" s="7">
        <v>3</v>
      </c>
      <c r="X1008" s="6" t="s">
        <v>4136</v>
      </c>
      <c r="Y1008" s="13">
        <v>98406008</v>
      </c>
      <c r="Z1008" s="13">
        <v>98406008</v>
      </c>
      <c r="AA1008"/>
      <c r="AB1008"/>
      <c r="AC1008"/>
    </row>
    <row r="1009" spans="1:29" x14ac:dyDescent="0.25">
      <c r="A1009" s="4" t="str">
        <f t="shared" si="54"/>
        <v>5176.01.11.1</v>
      </c>
      <c r="B1009" s="4" t="str">
        <f t="shared" si="55"/>
        <v>5176.01.11</v>
      </c>
      <c r="C1009" s="9" t="s">
        <v>629</v>
      </c>
      <c r="D1009" s="10" t="s">
        <v>4140</v>
      </c>
      <c r="E1009" s="10" t="s">
        <v>4141</v>
      </c>
      <c r="F1009" s="10" t="s">
        <v>7</v>
      </c>
      <c r="G1009" s="10" t="s">
        <v>4142</v>
      </c>
      <c r="H1009" s="10" t="s">
        <v>10</v>
      </c>
      <c r="I1009" s="10" t="s">
        <v>4143</v>
      </c>
      <c r="J1009" s="10">
        <v>3203</v>
      </c>
      <c r="K1009" s="10" t="s">
        <v>4165</v>
      </c>
      <c r="L1009" s="6">
        <f t="shared" si="56"/>
        <v>1</v>
      </c>
      <c r="M1009" s="11">
        <v>3500000</v>
      </c>
      <c r="N1009" s="11">
        <v>3</v>
      </c>
      <c r="O1009" s="12" t="s">
        <v>4166</v>
      </c>
      <c r="P1009" s="10" t="s">
        <v>4167</v>
      </c>
      <c r="Q1009" s="10"/>
      <c r="R1009" s="10"/>
      <c r="S1009" s="10"/>
      <c r="T1009" s="10" t="s">
        <v>634</v>
      </c>
      <c r="U1009" s="10" t="s">
        <v>635</v>
      </c>
      <c r="V1009" s="10" t="s">
        <v>4147</v>
      </c>
      <c r="W1009" s="11">
        <v>2</v>
      </c>
      <c r="X1009" s="10" t="s">
        <v>4168</v>
      </c>
      <c r="Y1009" s="13">
        <v>125939092</v>
      </c>
      <c r="Z1009" s="13">
        <v>125939092</v>
      </c>
      <c r="AA1009"/>
      <c r="AB1009"/>
      <c r="AC1009"/>
    </row>
    <row r="1010" spans="1:29" x14ac:dyDescent="0.25">
      <c r="A1010" s="4" t="str">
        <f t="shared" si="54"/>
        <v>5176.01.11.2</v>
      </c>
      <c r="B1010" s="4" t="str">
        <f t="shared" si="55"/>
        <v>5176.01.11</v>
      </c>
      <c r="C1010" s="5" t="s">
        <v>629</v>
      </c>
      <c r="D1010" s="6" t="s">
        <v>4140</v>
      </c>
      <c r="E1010" s="6" t="s">
        <v>4141</v>
      </c>
      <c r="F1010" s="6" t="s">
        <v>7</v>
      </c>
      <c r="G1010" s="6" t="s">
        <v>4142</v>
      </c>
      <c r="H1010" s="6" t="s">
        <v>10</v>
      </c>
      <c r="I1010" s="6" t="s">
        <v>4143</v>
      </c>
      <c r="J1010" s="6">
        <v>3204</v>
      </c>
      <c r="K1010" s="6" t="s">
        <v>4169</v>
      </c>
      <c r="L1010" s="6">
        <f t="shared" si="56"/>
        <v>2</v>
      </c>
      <c r="M1010" s="7">
        <v>7000000</v>
      </c>
      <c r="N1010" s="7">
        <v>500</v>
      </c>
      <c r="O1010" s="8" t="s">
        <v>4170</v>
      </c>
      <c r="P1010" s="6" t="s">
        <v>4171</v>
      </c>
      <c r="Q1010" s="6"/>
      <c r="R1010" s="6"/>
      <c r="S1010" s="6"/>
      <c r="T1010" s="6" t="s">
        <v>634</v>
      </c>
      <c r="U1010" s="6" t="s">
        <v>635</v>
      </c>
      <c r="V1010" s="6" t="s">
        <v>4147</v>
      </c>
      <c r="W1010" s="7">
        <v>2</v>
      </c>
      <c r="X1010" s="6" t="s">
        <v>4172</v>
      </c>
      <c r="Y1010" s="13">
        <v>125939092</v>
      </c>
      <c r="Z1010" s="13">
        <v>125939092</v>
      </c>
      <c r="AA1010"/>
      <c r="AB1010"/>
      <c r="AC1010"/>
    </row>
    <row r="1011" spans="1:29" x14ac:dyDescent="0.25">
      <c r="A1011" s="4" t="str">
        <f t="shared" si="54"/>
        <v>5176.01.11.3</v>
      </c>
      <c r="B1011" s="4" t="str">
        <f t="shared" si="55"/>
        <v>5176.01.11</v>
      </c>
      <c r="C1011" s="5" t="s">
        <v>629</v>
      </c>
      <c r="D1011" s="6" t="s">
        <v>4140</v>
      </c>
      <c r="E1011" s="6" t="s">
        <v>4141</v>
      </c>
      <c r="F1011" s="6" t="s">
        <v>7</v>
      </c>
      <c r="G1011" s="6" t="s">
        <v>4142</v>
      </c>
      <c r="H1011" s="6" t="s">
        <v>10</v>
      </c>
      <c r="I1011" s="6" t="s">
        <v>4143</v>
      </c>
      <c r="J1011" s="6">
        <v>3205</v>
      </c>
      <c r="K1011" s="6" t="s">
        <v>4153</v>
      </c>
      <c r="L1011" s="6">
        <f t="shared" si="56"/>
        <v>3</v>
      </c>
      <c r="M1011" s="7">
        <v>200000</v>
      </c>
      <c r="N1011" s="7">
        <v>5</v>
      </c>
      <c r="O1011" s="8" t="s">
        <v>4154</v>
      </c>
      <c r="P1011" s="6" t="s">
        <v>4155</v>
      </c>
      <c r="Q1011" s="6"/>
      <c r="R1011" s="6"/>
      <c r="S1011" s="6"/>
      <c r="T1011" s="6" t="s">
        <v>634</v>
      </c>
      <c r="U1011" s="6" t="s">
        <v>635</v>
      </c>
      <c r="V1011" s="6" t="s">
        <v>4147</v>
      </c>
      <c r="W1011" s="7">
        <v>2</v>
      </c>
      <c r="X1011" s="6" t="s">
        <v>4156</v>
      </c>
      <c r="Y1011" s="13">
        <v>125939092</v>
      </c>
      <c r="Z1011" s="13">
        <v>125939092</v>
      </c>
      <c r="AA1011"/>
      <c r="AB1011"/>
      <c r="AC1011"/>
    </row>
    <row r="1012" spans="1:29" x14ac:dyDescent="0.25">
      <c r="A1012" s="4" t="str">
        <f t="shared" si="54"/>
        <v>5176.01.11.4</v>
      </c>
      <c r="B1012" s="4" t="str">
        <f t="shared" si="55"/>
        <v>5176.01.11</v>
      </c>
      <c r="C1012" s="9" t="s">
        <v>629</v>
      </c>
      <c r="D1012" s="10" t="s">
        <v>4140</v>
      </c>
      <c r="E1012" s="10" t="s">
        <v>4141</v>
      </c>
      <c r="F1012" s="10" t="s">
        <v>7</v>
      </c>
      <c r="G1012" s="10" t="s">
        <v>4142</v>
      </c>
      <c r="H1012" s="10" t="s">
        <v>10</v>
      </c>
      <c r="I1012" s="10" t="s">
        <v>4143</v>
      </c>
      <c r="J1012" s="10">
        <v>3206</v>
      </c>
      <c r="K1012" s="10" t="s">
        <v>4173</v>
      </c>
      <c r="L1012" s="6">
        <f t="shared" si="56"/>
        <v>4</v>
      </c>
      <c r="M1012" s="11">
        <v>180000</v>
      </c>
      <c r="N1012" s="11">
        <v>64</v>
      </c>
      <c r="O1012" s="12" t="s">
        <v>3795</v>
      </c>
      <c r="P1012" s="10" t="s">
        <v>4174</v>
      </c>
      <c r="Q1012" s="10"/>
      <c r="R1012" s="10"/>
      <c r="S1012" s="10"/>
      <c r="T1012" s="10" t="s">
        <v>634</v>
      </c>
      <c r="U1012" s="10" t="s">
        <v>635</v>
      </c>
      <c r="V1012" s="10" t="s">
        <v>4147</v>
      </c>
      <c r="W1012" s="11">
        <v>2</v>
      </c>
      <c r="X1012" s="10" t="s">
        <v>4175</v>
      </c>
      <c r="Y1012" s="13">
        <v>125939092</v>
      </c>
      <c r="Z1012" s="13">
        <v>125939092</v>
      </c>
      <c r="AA1012"/>
      <c r="AB1012"/>
      <c r="AC1012"/>
    </row>
    <row r="1013" spans="1:29" x14ac:dyDescent="0.25">
      <c r="A1013" s="4" t="str">
        <f t="shared" si="54"/>
        <v>5176.01.11.5</v>
      </c>
      <c r="B1013" s="4" t="str">
        <f t="shared" si="55"/>
        <v>5176.01.11</v>
      </c>
      <c r="C1013" s="9" t="s">
        <v>629</v>
      </c>
      <c r="D1013" s="10" t="s">
        <v>4140</v>
      </c>
      <c r="E1013" s="10" t="s">
        <v>4141</v>
      </c>
      <c r="F1013" s="10" t="s">
        <v>7</v>
      </c>
      <c r="G1013" s="10" t="s">
        <v>4142</v>
      </c>
      <c r="H1013" s="10" t="s">
        <v>10</v>
      </c>
      <c r="I1013" s="10" t="s">
        <v>4143</v>
      </c>
      <c r="J1013" s="10">
        <v>3207</v>
      </c>
      <c r="K1013" s="10" t="s">
        <v>4157</v>
      </c>
      <c r="L1013" s="6">
        <f t="shared" si="56"/>
        <v>5</v>
      </c>
      <c r="M1013" s="11">
        <v>0</v>
      </c>
      <c r="N1013" s="11">
        <v>10</v>
      </c>
      <c r="O1013" s="12" t="s">
        <v>4158</v>
      </c>
      <c r="P1013" s="10" t="s">
        <v>4159</v>
      </c>
      <c r="Q1013" s="10"/>
      <c r="R1013" s="10"/>
      <c r="S1013" s="10"/>
      <c r="T1013" s="10" t="s">
        <v>634</v>
      </c>
      <c r="U1013" s="10" t="s">
        <v>635</v>
      </c>
      <c r="V1013" s="10" t="s">
        <v>4147</v>
      </c>
      <c r="W1013" s="11">
        <v>2</v>
      </c>
      <c r="X1013" s="10" t="s">
        <v>4160</v>
      </c>
      <c r="Y1013" s="13">
        <v>125939092</v>
      </c>
      <c r="Z1013" s="13">
        <v>125939092</v>
      </c>
      <c r="AA1013"/>
      <c r="AB1013"/>
      <c r="AC1013"/>
    </row>
    <row r="1014" spans="1:29" x14ac:dyDescent="0.25">
      <c r="A1014" s="4" t="str">
        <f t="shared" si="54"/>
        <v>5176.01.11.6</v>
      </c>
      <c r="B1014" s="4" t="str">
        <f t="shared" si="55"/>
        <v>5176.01.11</v>
      </c>
      <c r="C1014" s="5" t="s">
        <v>629</v>
      </c>
      <c r="D1014" s="6" t="s">
        <v>4140</v>
      </c>
      <c r="E1014" s="6" t="s">
        <v>4141</v>
      </c>
      <c r="F1014" s="6" t="s">
        <v>7</v>
      </c>
      <c r="G1014" s="6" t="s">
        <v>4142</v>
      </c>
      <c r="H1014" s="6" t="s">
        <v>10</v>
      </c>
      <c r="I1014" s="6" t="s">
        <v>4143</v>
      </c>
      <c r="J1014" s="6">
        <v>3208</v>
      </c>
      <c r="K1014" s="6" t="s">
        <v>4144</v>
      </c>
      <c r="L1014" s="6">
        <f t="shared" si="56"/>
        <v>6</v>
      </c>
      <c r="M1014" s="7">
        <v>1800000</v>
      </c>
      <c r="N1014" s="7">
        <v>36</v>
      </c>
      <c r="O1014" s="8" t="s">
        <v>4145</v>
      </c>
      <c r="P1014" s="6" t="s">
        <v>4146</v>
      </c>
      <c r="Q1014" s="6"/>
      <c r="R1014" s="6"/>
      <c r="S1014" s="6"/>
      <c r="T1014" s="6" t="s">
        <v>634</v>
      </c>
      <c r="U1014" s="6" t="s">
        <v>635</v>
      </c>
      <c r="V1014" s="6" t="s">
        <v>4147</v>
      </c>
      <c r="W1014" s="7">
        <v>2</v>
      </c>
      <c r="X1014" s="6" t="s">
        <v>4148</v>
      </c>
      <c r="Y1014" s="13">
        <v>125939092</v>
      </c>
      <c r="Z1014" s="13">
        <v>125939092</v>
      </c>
      <c r="AA1014"/>
      <c r="AB1014"/>
      <c r="AC1014"/>
    </row>
    <row r="1015" spans="1:29" x14ac:dyDescent="0.25">
      <c r="A1015" s="4" t="str">
        <f t="shared" si="54"/>
        <v>5176.01.11.7</v>
      </c>
      <c r="B1015" s="4" t="str">
        <f t="shared" si="55"/>
        <v>5176.01.11</v>
      </c>
      <c r="C1015" s="9" t="s">
        <v>629</v>
      </c>
      <c r="D1015" s="10" t="s">
        <v>4140</v>
      </c>
      <c r="E1015" s="10" t="s">
        <v>4141</v>
      </c>
      <c r="F1015" s="10" t="s">
        <v>7</v>
      </c>
      <c r="G1015" s="10" t="s">
        <v>4142</v>
      </c>
      <c r="H1015" s="10" t="s">
        <v>10</v>
      </c>
      <c r="I1015" s="10" t="s">
        <v>4143</v>
      </c>
      <c r="J1015" s="10">
        <v>3209</v>
      </c>
      <c r="K1015" s="10" t="s">
        <v>4149</v>
      </c>
      <c r="L1015" s="6">
        <f t="shared" si="56"/>
        <v>7</v>
      </c>
      <c r="M1015" s="11">
        <v>1200000</v>
      </c>
      <c r="N1015" s="11">
        <v>150</v>
      </c>
      <c r="O1015" s="12" t="s">
        <v>4150</v>
      </c>
      <c r="P1015" s="10" t="s">
        <v>4151</v>
      </c>
      <c r="Q1015" s="10"/>
      <c r="R1015" s="10"/>
      <c r="S1015" s="10"/>
      <c r="T1015" s="10" t="s">
        <v>634</v>
      </c>
      <c r="U1015" s="10" t="s">
        <v>635</v>
      </c>
      <c r="V1015" s="10" t="s">
        <v>4147</v>
      </c>
      <c r="W1015" s="11">
        <v>2</v>
      </c>
      <c r="X1015" s="10" t="s">
        <v>4152</v>
      </c>
      <c r="Y1015" s="13">
        <v>125939092</v>
      </c>
      <c r="Z1015" s="13">
        <v>125939092</v>
      </c>
      <c r="AA1015"/>
      <c r="AB1015"/>
      <c r="AC1015"/>
    </row>
    <row r="1016" spans="1:29" x14ac:dyDescent="0.25">
      <c r="A1016" s="4" t="str">
        <f t="shared" si="54"/>
        <v>5176.01.11.8</v>
      </c>
      <c r="B1016" s="4" t="str">
        <f t="shared" si="55"/>
        <v>5176.01.11</v>
      </c>
      <c r="C1016" s="5" t="s">
        <v>629</v>
      </c>
      <c r="D1016" s="6" t="s">
        <v>4140</v>
      </c>
      <c r="E1016" s="6" t="s">
        <v>4141</v>
      </c>
      <c r="F1016" s="6" t="s">
        <v>7</v>
      </c>
      <c r="G1016" s="6" t="s">
        <v>4142</v>
      </c>
      <c r="H1016" s="6" t="s">
        <v>10</v>
      </c>
      <c r="I1016" s="6" t="s">
        <v>4143</v>
      </c>
      <c r="J1016" s="6">
        <v>3210</v>
      </c>
      <c r="K1016" s="6" t="s">
        <v>4176</v>
      </c>
      <c r="L1016" s="6">
        <f t="shared" si="56"/>
        <v>8</v>
      </c>
      <c r="M1016" s="7">
        <v>0</v>
      </c>
      <c r="N1016" s="7">
        <v>30</v>
      </c>
      <c r="O1016" s="8" t="s">
        <v>118</v>
      </c>
      <c r="P1016" s="6" t="s">
        <v>4177</v>
      </c>
      <c r="Q1016" s="6"/>
      <c r="R1016" s="6"/>
      <c r="S1016" s="6"/>
      <c r="T1016" s="6" t="s">
        <v>634</v>
      </c>
      <c r="U1016" s="6" t="s">
        <v>635</v>
      </c>
      <c r="V1016" s="6" t="s">
        <v>4147</v>
      </c>
      <c r="W1016" s="7">
        <v>2</v>
      </c>
      <c r="X1016" s="6" t="s">
        <v>4178</v>
      </c>
      <c r="Y1016" s="13">
        <v>125939092</v>
      </c>
      <c r="Z1016" s="13">
        <v>125939092</v>
      </c>
      <c r="AA1016"/>
      <c r="AB1016"/>
      <c r="AC1016"/>
    </row>
    <row r="1017" spans="1:29" x14ac:dyDescent="0.25">
      <c r="A1017" s="4" t="str">
        <f t="shared" si="54"/>
        <v>5176.01.11.9</v>
      </c>
      <c r="B1017" s="4" t="str">
        <f t="shared" si="55"/>
        <v>5176.01.11</v>
      </c>
      <c r="C1017" s="9" t="s">
        <v>629</v>
      </c>
      <c r="D1017" s="10" t="s">
        <v>4140</v>
      </c>
      <c r="E1017" s="10" t="s">
        <v>4141</v>
      </c>
      <c r="F1017" s="10" t="s">
        <v>7</v>
      </c>
      <c r="G1017" s="10" t="s">
        <v>4142</v>
      </c>
      <c r="H1017" s="10" t="s">
        <v>10</v>
      </c>
      <c r="I1017" s="10" t="s">
        <v>4143</v>
      </c>
      <c r="J1017" s="10">
        <v>3211</v>
      </c>
      <c r="K1017" s="10" t="s">
        <v>4179</v>
      </c>
      <c r="L1017" s="6">
        <f t="shared" si="56"/>
        <v>9</v>
      </c>
      <c r="M1017" s="11">
        <v>0</v>
      </c>
      <c r="N1017" s="11">
        <v>25</v>
      </c>
      <c r="O1017" s="12" t="s">
        <v>4180</v>
      </c>
      <c r="P1017" s="10" t="s">
        <v>4181</v>
      </c>
      <c r="Q1017" s="10"/>
      <c r="R1017" s="10"/>
      <c r="S1017" s="10"/>
      <c r="T1017" s="10" t="s">
        <v>634</v>
      </c>
      <c r="U1017" s="10" t="s">
        <v>635</v>
      </c>
      <c r="V1017" s="10" t="s">
        <v>4147</v>
      </c>
      <c r="W1017" s="11">
        <v>2</v>
      </c>
      <c r="X1017" s="10" t="s">
        <v>4182</v>
      </c>
      <c r="Y1017" s="13">
        <v>125939092</v>
      </c>
      <c r="Z1017" s="13">
        <v>125939092</v>
      </c>
      <c r="AA1017"/>
      <c r="AB1017"/>
      <c r="AC1017"/>
    </row>
    <row r="1018" spans="1:29" x14ac:dyDescent="0.25">
      <c r="A1018" s="4" t="str">
        <f t="shared" si="54"/>
        <v>5176.01.11.10</v>
      </c>
      <c r="B1018" s="4" t="str">
        <f t="shared" si="55"/>
        <v>5176.01.11</v>
      </c>
      <c r="C1018" s="5" t="s">
        <v>629</v>
      </c>
      <c r="D1018" s="6" t="s">
        <v>4140</v>
      </c>
      <c r="E1018" s="6" t="s">
        <v>4141</v>
      </c>
      <c r="F1018" s="6" t="s">
        <v>7</v>
      </c>
      <c r="G1018" s="6" t="s">
        <v>4142</v>
      </c>
      <c r="H1018" s="6" t="s">
        <v>10</v>
      </c>
      <c r="I1018" s="6" t="s">
        <v>4143</v>
      </c>
      <c r="J1018" s="6">
        <v>3212</v>
      </c>
      <c r="K1018" s="6" t="s">
        <v>4161</v>
      </c>
      <c r="L1018" s="6">
        <f t="shared" si="56"/>
        <v>10</v>
      </c>
      <c r="M1018" s="7">
        <v>50000</v>
      </c>
      <c r="N1018" s="7">
        <v>5</v>
      </c>
      <c r="O1018" s="8" t="s">
        <v>4162</v>
      </c>
      <c r="P1018" s="6" t="s">
        <v>4163</v>
      </c>
      <c r="Q1018" s="6"/>
      <c r="R1018" s="6"/>
      <c r="S1018" s="6"/>
      <c r="T1018" s="6" t="s">
        <v>634</v>
      </c>
      <c r="U1018" s="6" t="s">
        <v>635</v>
      </c>
      <c r="V1018" s="6" t="s">
        <v>4147</v>
      </c>
      <c r="W1018" s="7">
        <v>2</v>
      </c>
      <c r="X1018" s="6" t="s">
        <v>4164</v>
      </c>
      <c r="Y1018" s="13">
        <v>125939092</v>
      </c>
      <c r="Z1018" s="13">
        <v>125939092</v>
      </c>
      <c r="AA1018"/>
      <c r="AB1018"/>
      <c r="AC1018"/>
    </row>
    <row r="1019" spans="1:29" x14ac:dyDescent="0.25">
      <c r="A1019" s="4" t="str">
        <f t="shared" si="54"/>
        <v>5177.01.11.1</v>
      </c>
      <c r="B1019" s="4" t="str">
        <f t="shared" si="55"/>
        <v>5177.01.11</v>
      </c>
      <c r="C1019" s="5" t="s">
        <v>629</v>
      </c>
      <c r="D1019" s="6" t="s">
        <v>4183</v>
      </c>
      <c r="E1019" s="6" t="s">
        <v>4184</v>
      </c>
      <c r="F1019" s="6" t="s">
        <v>7</v>
      </c>
      <c r="G1019" s="6" t="s">
        <v>4185</v>
      </c>
      <c r="H1019" s="6" t="s">
        <v>10</v>
      </c>
      <c r="I1019" s="6" t="s">
        <v>4186</v>
      </c>
      <c r="J1019" s="6">
        <v>3015</v>
      </c>
      <c r="K1019" s="6" t="s">
        <v>4187</v>
      </c>
      <c r="L1019" s="6">
        <f t="shared" si="56"/>
        <v>1</v>
      </c>
      <c r="M1019" s="7">
        <v>8827250</v>
      </c>
      <c r="N1019" s="7">
        <v>2</v>
      </c>
      <c r="O1019" s="8" t="s">
        <v>4188</v>
      </c>
      <c r="P1019" s="6" t="s">
        <v>4189</v>
      </c>
      <c r="Q1019" s="6"/>
      <c r="R1019" s="6"/>
      <c r="S1019" s="6"/>
      <c r="T1019" s="6" t="s">
        <v>634</v>
      </c>
      <c r="U1019" s="6" t="s">
        <v>635</v>
      </c>
      <c r="V1019" s="6" t="s">
        <v>4190</v>
      </c>
      <c r="W1019" s="7">
        <v>3</v>
      </c>
      <c r="X1019" s="6" t="s">
        <v>4191</v>
      </c>
      <c r="Y1019" s="13">
        <v>55905842</v>
      </c>
      <c r="Z1019" s="13">
        <v>55905842</v>
      </c>
      <c r="AA1019"/>
      <c r="AB1019"/>
      <c r="AC1019"/>
    </row>
    <row r="1020" spans="1:29" x14ac:dyDescent="0.25">
      <c r="A1020" s="4" t="str">
        <f t="shared" si="54"/>
        <v>5177.01.11.2</v>
      </c>
      <c r="B1020" s="4" t="str">
        <f t="shared" si="55"/>
        <v>5177.01.11</v>
      </c>
      <c r="C1020" s="9" t="s">
        <v>629</v>
      </c>
      <c r="D1020" s="10" t="s">
        <v>4183</v>
      </c>
      <c r="E1020" s="10" t="s">
        <v>4184</v>
      </c>
      <c r="F1020" s="10" t="s">
        <v>7</v>
      </c>
      <c r="G1020" s="10" t="s">
        <v>4185</v>
      </c>
      <c r="H1020" s="10" t="s">
        <v>10</v>
      </c>
      <c r="I1020" s="10" t="s">
        <v>4186</v>
      </c>
      <c r="J1020" s="10">
        <v>3016</v>
      </c>
      <c r="K1020" s="10" t="s">
        <v>4192</v>
      </c>
      <c r="L1020" s="6">
        <f t="shared" si="56"/>
        <v>2</v>
      </c>
      <c r="M1020" s="11">
        <v>7007232</v>
      </c>
      <c r="N1020" s="11">
        <v>62</v>
      </c>
      <c r="O1020" s="12" t="s">
        <v>1826</v>
      </c>
      <c r="P1020" s="10" t="s">
        <v>4193</v>
      </c>
      <c r="Q1020" s="10"/>
      <c r="R1020" s="10"/>
      <c r="S1020" s="10"/>
      <c r="T1020" s="10" t="s">
        <v>634</v>
      </c>
      <c r="U1020" s="10" t="s">
        <v>635</v>
      </c>
      <c r="V1020" s="10" t="s">
        <v>4190</v>
      </c>
      <c r="W1020" s="11">
        <v>3</v>
      </c>
      <c r="X1020" s="10" t="s">
        <v>4194</v>
      </c>
      <c r="Y1020" s="13">
        <v>55905842</v>
      </c>
      <c r="Z1020" s="13">
        <v>55905842</v>
      </c>
      <c r="AA1020"/>
      <c r="AB1020"/>
      <c r="AC1020"/>
    </row>
    <row r="1021" spans="1:29" x14ac:dyDescent="0.25">
      <c r="A1021" s="4" t="str">
        <f t="shared" si="54"/>
        <v>5177.01.11.3</v>
      </c>
      <c r="B1021" s="4" t="str">
        <f t="shared" si="55"/>
        <v>5177.01.11</v>
      </c>
      <c r="C1021" s="5" t="s">
        <v>629</v>
      </c>
      <c r="D1021" s="6" t="s">
        <v>4183</v>
      </c>
      <c r="E1021" s="6" t="s">
        <v>4184</v>
      </c>
      <c r="F1021" s="6" t="s">
        <v>7</v>
      </c>
      <c r="G1021" s="6" t="s">
        <v>4185</v>
      </c>
      <c r="H1021" s="6" t="s">
        <v>10</v>
      </c>
      <c r="I1021" s="6" t="s">
        <v>4186</v>
      </c>
      <c r="J1021" s="6">
        <v>3019</v>
      </c>
      <c r="K1021" s="6" t="s">
        <v>4195</v>
      </c>
      <c r="L1021" s="6">
        <f t="shared" si="56"/>
        <v>3</v>
      </c>
      <c r="M1021" s="7">
        <v>14841558</v>
      </c>
      <c r="N1021" s="7">
        <v>1800</v>
      </c>
      <c r="O1021" s="8" t="s">
        <v>1776</v>
      </c>
      <c r="P1021" s="6" t="s">
        <v>4193</v>
      </c>
      <c r="Q1021" s="6"/>
      <c r="R1021" s="6"/>
      <c r="S1021" s="6"/>
      <c r="T1021" s="6" t="s">
        <v>634</v>
      </c>
      <c r="U1021" s="6" t="s">
        <v>635</v>
      </c>
      <c r="V1021" s="6" t="s">
        <v>4190</v>
      </c>
      <c r="W1021" s="7">
        <v>3</v>
      </c>
      <c r="X1021" s="6" t="s">
        <v>4196</v>
      </c>
      <c r="Y1021" s="13">
        <v>55905842</v>
      </c>
      <c r="Z1021" s="13">
        <v>55905842</v>
      </c>
      <c r="AA1021"/>
      <c r="AB1021"/>
      <c r="AC1021"/>
    </row>
    <row r="1022" spans="1:29" x14ac:dyDescent="0.25">
      <c r="A1022" s="4" t="str">
        <f t="shared" si="54"/>
        <v>5178.01.11.1</v>
      </c>
      <c r="B1022" s="4" t="str">
        <f t="shared" si="55"/>
        <v>5178.01.11</v>
      </c>
      <c r="C1022" s="5" t="s">
        <v>629</v>
      </c>
      <c r="D1022" s="6" t="s">
        <v>4197</v>
      </c>
      <c r="E1022" s="6" t="s">
        <v>4198</v>
      </c>
      <c r="F1022" s="6" t="s">
        <v>7</v>
      </c>
      <c r="G1022" s="6" t="s">
        <v>4199</v>
      </c>
      <c r="H1022" s="6" t="s">
        <v>10</v>
      </c>
      <c r="I1022" s="6" t="s">
        <v>4200</v>
      </c>
      <c r="J1022" s="6">
        <v>4982</v>
      </c>
      <c r="K1022" s="6" t="s">
        <v>4205</v>
      </c>
      <c r="L1022" s="6">
        <f t="shared" si="56"/>
        <v>1</v>
      </c>
      <c r="M1022" s="7">
        <v>350000</v>
      </c>
      <c r="N1022" s="7">
        <v>4</v>
      </c>
      <c r="O1022" s="8" t="s">
        <v>4206</v>
      </c>
      <c r="P1022" s="6" t="s">
        <v>4207</v>
      </c>
      <c r="Q1022" s="6"/>
      <c r="R1022" s="6"/>
      <c r="S1022" s="6"/>
      <c r="T1022" s="6" t="s">
        <v>634</v>
      </c>
      <c r="U1022" s="6" t="s">
        <v>635</v>
      </c>
      <c r="V1022" s="6" t="s">
        <v>4203</v>
      </c>
      <c r="W1022" s="7">
        <v>4</v>
      </c>
      <c r="X1022" s="6" t="s">
        <v>4208</v>
      </c>
      <c r="Y1022" s="13">
        <v>12000000</v>
      </c>
      <c r="Z1022" s="13">
        <v>12000000</v>
      </c>
      <c r="AA1022"/>
      <c r="AB1022"/>
      <c r="AC1022"/>
    </row>
    <row r="1023" spans="1:29" x14ac:dyDescent="0.25">
      <c r="A1023" s="4" t="str">
        <f t="shared" si="54"/>
        <v>5178.01.11.2</v>
      </c>
      <c r="B1023" s="4" t="str">
        <f t="shared" si="55"/>
        <v>5178.01.11</v>
      </c>
      <c r="C1023" s="9" t="s">
        <v>629</v>
      </c>
      <c r="D1023" s="10" t="s">
        <v>4197</v>
      </c>
      <c r="E1023" s="10" t="s">
        <v>4198</v>
      </c>
      <c r="F1023" s="10" t="s">
        <v>7</v>
      </c>
      <c r="G1023" s="10" t="s">
        <v>4199</v>
      </c>
      <c r="H1023" s="10" t="s">
        <v>10</v>
      </c>
      <c r="I1023" s="10" t="s">
        <v>4200</v>
      </c>
      <c r="J1023" s="10">
        <v>4983</v>
      </c>
      <c r="K1023" s="10" t="s">
        <v>4201</v>
      </c>
      <c r="L1023" s="6">
        <f t="shared" si="56"/>
        <v>2</v>
      </c>
      <c r="M1023" s="11">
        <v>300000</v>
      </c>
      <c r="N1023" s="11">
        <v>40</v>
      </c>
      <c r="O1023" s="12" t="s">
        <v>224</v>
      </c>
      <c r="P1023" s="10" t="s">
        <v>4202</v>
      </c>
      <c r="Q1023" s="10"/>
      <c r="R1023" s="10"/>
      <c r="S1023" s="10"/>
      <c r="T1023" s="10" t="s">
        <v>634</v>
      </c>
      <c r="U1023" s="10" t="s">
        <v>635</v>
      </c>
      <c r="V1023" s="10" t="s">
        <v>4203</v>
      </c>
      <c r="W1023" s="11">
        <v>4</v>
      </c>
      <c r="X1023" s="10" t="s">
        <v>4204</v>
      </c>
      <c r="Y1023" s="13">
        <v>12000000</v>
      </c>
      <c r="Z1023" s="13">
        <v>12000000</v>
      </c>
      <c r="AA1023"/>
      <c r="AB1023"/>
      <c r="AC1023"/>
    </row>
    <row r="1024" spans="1:29" x14ac:dyDescent="0.25">
      <c r="A1024" s="4" t="str">
        <f t="shared" si="54"/>
        <v>5178.01.11.3</v>
      </c>
      <c r="B1024" s="4" t="str">
        <f t="shared" si="55"/>
        <v>5178.01.11</v>
      </c>
      <c r="C1024" s="5" t="s">
        <v>629</v>
      </c>
      <c r="D1024" s="6" t="s">
        <v>4197</v>
      </c>
      <c r="E1024" s="6" t="s">
        <v>4198</v>
      </c>
      <c r="F1024" s="6" t="s">
        <v>7</v>
      </c>
      <c r="G1024" s="6" t="s">
        <v>4199</v>
      </c>
      <c r="H1024" s="6" t="s">
        <v>10</v>
      </c>
      <c r="I1024" s="6" t="s">
        <v>4200</v>
      </c>
      <c r="J1024" s="6">
        <v>4984</v>
      </c>
      <c r="K1024" s="6" t="s">
        <v>4213</v>
      </c>
      <c r="L1024" s="6">
        <f t="shared" si="56"/>
        <v>3</v>
      </c>
      <c r="M1024" s="7">
        <v>400000</v>
      </c>
      <c r="N1024" s="7">
        <v>3</v>
      </c>
      <c r="O1024" s="8" t="s">
        <v>4214</v>
      </c>
      <c r="P1024" s="6" t="s">
        <v>4211</v>
      </c>
      <c r="Q1024" s="6"/>
      <c r="R1024" s="6"/>
      <c r="S1024" s="6"/>
      <c r="T1024" s="6" t="s">
        <v>634</v>
      </c>
      <c r="U1024" s="6" t="s">
        <v>635</v>
      </c>
      <c r="V1024" s="6" t="s">
        <v>4203</v>
      </c>
      <c r="W1024" s="7">
        <v>4</v>
      </c>
      <c r="X1024" s="6" t="s">
        <v>4215</v>
      </c>
      <c r="Y1024" s="13">
        <v>12000000</v>
      </c>
      <c r="Z1024" s="13">
        <v>12000000</v>
      </c>
      <c r="AA1024"/>
      <c r="AB1024"/>
      <c r="AC1024"/>
    </row>
    <row r="1025" spans="1:29" x14ac:dyDescent="0.25">
      <c r="A1025" s="4" t="str">
        <f t="shared" si="54"/>
        <v>5178.01.11.4</v>
      </c>
      <c r="B1025" s="4" t="str">
        <f t="shared" si="55"/>
        <v>5178.01.11</v>
      </c>
      <c r="C1025" s="9" t="s">
        <v>629</v>
      </c>
      <c r="D1025" s="10" t="s">
        <v>4197</v>
      </c>
      <c r="E1025" s="10" t="s">
        <v>4198</v>
      </c>
      <c r="F1025" s="10" t="s">
        <v>7</v>
      </c>
      <c r="G1025" s="10" t="s">
        <v>4199</v>
      </c>
      <c r="H1025" s="10" t="s">
        <v>10</v>
      </c>
      <c r="I1025" s="10" t="s">
        <v>4200</v>
      </c>
      <c r="J1025" s="10">
        <v>4985</v>
      </c>
      <c r="K1025" s="10" t="s">
        <v>4209</v>
      </c>
      <c r="L1025" s="6">
        <f t="shared" si="56"/>
        <v>4</v>
      </c>
      <c r="M1025" s="11">
        <v>200000</v>
      </c>
      <c r="N1025" s="11">
        <v>1</v>
      </c>
      <c r="O1025" s="12" t="s">
        <v>4210</v>
      </c>
      <c r="P1025" s="10" t="s">
        <v>4211</v>
      </c>
      <c r="Q1025" s="10"/>
      <c r="R1025" s="10"/>
      <c r="S1025" s="10"/>
      <c r="T1025" s="10" t="s">
        <v>634</v>
      </c>
      <c r="U1025" s="10" t="s">
        <v>635</v>
      </c>
      <c r="V1025" s="10" t="s">
        <v>4203</v>
      </c>
      <c r="W1025" s="11">
        <v>4</v>
      </c>
      <c r="X1025" s="10" t="s">
        <v>4212</v>
      </c>
      <c r="Y1025" s="13">
        <v>12000000</v>
      </c>
      <c r="Z1025" s="13">
        <v>12000000</v>
      </c>
      <c r="AA1025"/>
      <c r="AB1025"/>
      <c r="AC1025"/>
    </row>
    <row r="1026" spans="1:29" x14ac:dyDescent="0.25">
      <c r="A1026" s="4" t="str">
        <f t="shared" si="54"/>
        <v>5178.01.11.5</v>
      </c>
      <c r="B1026" s="4" t="str">
        <f t="shared" si="55"/>
        <v>5178.01.11</v>
      </c>
      <c r="C1026" s="9" t="s">
        <v>629</v>
      </c>
      <c r="D1026" s="10" t="s">
        <v>4197</v>
      </c>
      <c r="E1026" s="10" t="s">
        <v>4198</v>
      </c>
      <c r="F1026" s="10" t="s">
        <v>7</v>
      </c>
      <c r="G1026" s="10" t="s">
        <v>4199</v>
      </c>
      <c r="H1026" s="10" t="s">
        <v>10</v>
      </c>
      <c r="I1026" s="10" t="s">
        <v>4200</v>
      </c>
      <c r="J1026" s="10">
        <v>4986</v>
      </c>
      <c r="K1026" s="10" t="s">
        <v>4216</v>
      </c>
      <c r="L1026" s="6">
        <f t="shared" si="56"/>
        <v>5</v>
      </c>
      <c r="M1026" s="11">
        <v>500000</v>
      </c>
      <c r="N1026" s="11">
        <v>2</v>
      </c>
      <c r="O1026" s="12" t="s">
        <v>4217</v>
      </c>
      <c r="P1026" s="10" t="s">
        <v>4211</v>
      </c>
      <c r="Q1026" s="10"/>
      <c r="R1026" s="10"/>
      <c r="S1026" s="10"/>
      <c r="T1026" s="10" t="s">
        <v>634</v>
      </c>
      <c r="U1026" s="10" t="s">
        <v>635</v>
      </c>
      <c r="V1026" s="10" t="s">
        <v>4203</v>
      </c>
      <c r="W1026" s="11">
        <v>4</v>
      </c>
      <c r="X1026" s="10" t="s">
        <v>4218</v>
      </c>
      <c r="Y1026" s="13">
        <v>12000000</v>
      </c>
      <c r="Z1026" s="13">
        <v>12000000</v>
      </c>
      <c r="AA1026"/>
      <c r="AB1026"/>
      <c r="AC1026"/>
    </row>
    <row r="1027" spans="1:29" x14ac:dyDescent="0.25">
      <c r="A1027" s="4" t="str">
        <f t="shared" si="54"/>
        <v>5179.01.11.1</v>
      </c>
      <c r="B1027" s="4" t="str">
        <f t="shared" si="55"/>
        <v>5179.01.11</v>
      </c>
      <c r="C1027" s="5" t="s">
        <v>629</v>
      </c>
      <c r="D1027" s="6" t="s">
        <v>4219</v>
      </c>
      <c r="E1027" s="6" t="s">
        <v>4220</v>
      </c>
      <c r="F1027" s="6" t="s">
        <v>7</v>
      </c>
      <c r="G1027" s="6" t="s">
        <v>4221</v>
      </c>
      <c r="H1027" s="6" t="s">
        <v>10</v>
      </c>
      <c r="I1027" s="6" t="s">
        <v>4222</v>
      </c>
      <c r="J1027" s="6">
        <v>2949</v>
      </c>
      <c r="K1027" s="6" t="s">
        <v>4223</v>
      </c>
      <c r="L1027" s="6">
        <f t="shared" si="56"/>
        <v>1</v>
      </c>
      <c r="M1027" s="7">
        <v>5698023</v>
      </c>
      <c r="N1027" s="7">
        <v>22</v>
      </c>
      <c r="O1027" s="8" t="s">
        <v>4224</v>
      </c>
      <c r="P1027" s="6" t="s">
        <v>4225</v>
      </c>
      <c r="Q1027" s="6"/>
      <c r="R1027" s="6"/>
      <c r="S1027" s="6"/>
      <c r="T1027" s="6" t="s">
        <v>634</v>
      </c>
      <c r="U1027" s="6" t="s">
        <v>635</v>
      </c>
      <c r="V1027" s="6" t="s">
        <v>4226</v>
      </c>
      <c r="W1027" s="7">
        <v>4</v>
      </c>
      <c r="X1027" s="6" t="s">
        <v>4227</v>
      </c>
      <c r="Y1027" s="13">
        <v>42918317</v>
      </c>
      <c r="Z1027" s="13">
        <v>42918317</v>
      </c>
      <c r="AA1027"/>
      <c r="AB1027"/>
      <c r="AC1027"/>
    </row>
    <row r="1028" spans="1:29" x14ac:dyDescent="0.25">
      <c r="A1028" s="4" t="str">
        <f t="shared" ref="A1028:A1088" si="57">D1028&amp;"."&amp;F1028&amp;"."&amp;H1028&amp;"."&amp;L1028</f>
        <v>5179.01.11.2</v>
      </c>
      <c r="B1028" s="4" t="str">
        <f t="shared" ref="B1028:B1088" si="58">D1028&amp;"."&amp;F1028&amp;"."&amp;H1028</f>
        <v>5179.01.11</v>
      </c>
      <c r="C1028" s="5" t="s">
        <v>629</v>
      </c>
      <c r="D1028" s="6" t="s">
        <v>4219</v>
      </c>
      <c r="E1028" s="6" t="s">
        <v>4220</v>
      </c>
      <c r="F1028" s="6" t="s">
        <v>7</v>
      </c>
      <c r="G1028" s="6" t="s">
        <v>4221</v>
      </c>
      <c r="H1028" s="6" t="s">
        <v>10</v>
      </c>
      <c r="I1028" s="6" t="s">
        <v>4222</v>
      </c>
      <c r="J1028" s="6">
        <v>2950</v>
      </c>
      <c r="K1028" s="6" t="s">
        <v>4232</v>
      </c>
      <c r="L1028" s="6">
        <f t="shared" si="56"/>
        <v>2</v>
      </c>
      <c r="M1028" s="7">
        <v>6000000</v>
      </c>
      <c r="N1028" s="7">
        <v>5</v>
      </c>
      <c r="O1028" s="8" t="s">
        <v>4233</v>
      </c>
      <c r="P1028" s="6" t="s">
        <v>4225</v>
      </c>
      <c r="Q1028" s="6"/>
      <c r="R1028" s="6"/>
      <c r="S1028" s="6"/>
      <c r="T1028" s="6" t="s">
        <v>634</v>
      </c>
      <c r="U1028" s="6" t="s">
        <v>635</v>
      </c>
      <c r="V1028" s="6" t="s">
        <v>4226</v>
      </c>
      <c r="W1028" s="7">
        <v>4</v>
      </c>
      <c r="X1028" s="6" t="s">
        <v>4234</v>
      </c>
      <c r="Y1028" s="13">
        <v>42918317</v>
      </c>
      <c r="Z1028" s="13">
        <v>42918317</v>
      </c>
      <c r="AA1028"/>
      <c r="AB1028"/>
      <c r="AC1028"/>
    </row>
    <row r="1029" spans="1:29" x14ac:dyDescent="0.25">
      <c r="A1029" s="4" t="str">
        <f t="shared" si="57"/>
        <v>5179.01.11.3</v>
      </c>
      <c r="B1029" s="4" t="str">
        <f t="shared" si="58"/>
        <v>5179.01.11</v>
      </c>
      <c r="C1029" s="9" t="s">
        <v>629</v>
      </c>
      <c r="D1029" s="10" t="s">
        <v>4219</v>
      </c>
      <c r="E1029" s="10" t="s">
        <v>4220</v>
      </c>
      <c r="F1029" s="10" t="s">
        <v>7</v>
      </c>
      <c r="G1029" s="10" t="s">
        <v>4221</v>
      </c>
      <c r="H1029" s="10" t="s">
        <v>10</v>
      </c>
      <c r="I1029" s="10" t="s">
        <v>4222</v>
      </c>
      <c r="J1029" s="10">
        <v>2953</v>
      </c>
      <c r="K1029" s="10" t="s">
        <v>4235</v>
      </c>
      <c r="L1029" s="6">
        <f t="shared" ref="L1029:L1088" si="59">IF(I1029=I1028,L1028+1,1)</f>
        <v>3</v>
      </c>
      <c r="M1029" s="11">
        <v>1500000</v>
      </c>
      <c r="N1029" s="11">
        <v>6</v>
      </c>
      <c r="O1029" s="12" t="s">
        <v>4236</v>
      </c>
      <c r="P1029" s="10" t="s">
        <v>4225</v>
      </c>
      <c r="Q1029" s="10"/>
      <c r="R1029" s="10"/>
      <c r="S1029" s="10"/>
      <c r="T1029" s="10" t="s">
        <v>634</v>
      </c>
      <c r="U1029" s="10" t="s">
        <v>635</v>
      </c>
      <c r="V1029" s="10" t="s">
        <v>4226</v>
      </c>
      <c r="W1029" s="11">
        <v>4</v>
      </c>
      <c r="X1029" s="10" t="s">
        <v>4237</v>
      </c>
      <c r="Y1029" s="13">
        <v>42918317</v>
      </c>
      <c r="Z1029" s="13">
        <v>42918317</v>
      </c>
      <c r="AA1029"/>
      <c r="AB1029"/>
      <c r="AC1029"/>
    </row>
    <row r="1030" spans="1:29" x14ac:dyDescent="0.25">
      <c r="A1030" s="4" t="str">
        <f t="shared" si="57"/>
        <v>5179.01.11.4</v>
      </c>
      <c r="B1030" s="4" t="str">
        <f t="shared" si="58"/>
        <v>5179.01.11</v>
      </c>
      <c r="C1030" s="9" t="s">
        <v>629</v>
      </c>
      <c r="D1030" s="10" t="s">
        <v>4219</v>
      </c>
      <c r="E1030" s="10" t="s">
        <v>4220</v>
      </c>
      <c r="F1030" s="10" t="s">
        <v>7</v>
      </c>
      <c r="G1030" s="10" t="s">
        <v>4221</v>
      </c>
      <c r="H1030" s="10" t="s">
        <v>10</v>
      </c>
      <c r="I1030" s="10" t="s">
        <v>4222</v>
      </c>
      <c r="J1030" s="10">
        <v>3000</v>
      </c>
      <c r="K1030" s="10" t="s">
        <v>4228</v>
      </c>
      <c r="L1030" s="6">
        <f t="shared" si="59"/>
        <v>4</v>
      </c>
      <c r="M1030" s="11">
        <v>1256857</v>
      </c>
      <c r="N1030" s="11">
        <v>10</v>
      </c>
      <c r="O1030" s="12" t="s">
        <v>4229</v>
      </c>
      <c r="P1030" s="10" t="s">
        <v>4230</v>
      </c>
      <c r="Q1030" s="10"/>
      <c r="R1030" s="10"/>
      <c r="S1030" s="10"/>
      <c r="T1030" s="10" t="s">
        <v>634</v>
      </c>
      <c r="U1030" s="10" t="s">
        <v>635</v>
      </c>
      <c r="V1030" s="10" t="s">
        <v>4226</v>
      </c>
      <c r="W1030" s="11">
        <v>4</v>
      </c>
      <c r="X1030" s="10" t="s">
        <v>4231</v>
      </c>
      <c r="Y1030" s="13">
        <v>42918317</v>
      </c>
      <c r="Z1030" s="13">
        <v>42918317</v>
      </c>
      <c r="AA1030"/>
      <c r="AB1030"/>
      <c r="AC1030"/>
    </row>
    <row r="1031" spans="1:29" x14ac:dyDescent="0.25">
      <c r="A1031" s="4" t="str">
        <f t="shared" si="57"/>
        <v>5180.01.11.1</v>
      </c>
      <c r="B1031" s="4" t="str">
        <f t="shared" si="58"/>
        <v>5180.01.11</v>
      </c>
      <c r="C1031" s="5" t="s">
        <v>629</v>
      </c>
      <c r="D1031" s="6" t="s">
        <v>4238</v>
      </c>
      <c r="E1031" s="6" t="s">
        <v>4239</v>
      </c>
      <c r="F1031" s="6" t="s">
        <v>7</v>
      </c>
      <c r="G1031" s="6" t="s">
        <v>4240</v>
      </c>
      <c r="H1031" s="6" t="s">
        <v>10</v>
      </c>
      <c r="I1031" s="6" t="s">
        <v>4241</v>
      </c>
      <c r="J1031" s="6">
        <v>4035</v>
      </c>
      <c r="K1031" s="6" t="s">
        <v>4242</v>
      </c>
      <c r="L1031" s="6">
        <f t="shared" si="59"/>
        <v>1</v>
      </c>
      <c r="M1031" s="7">
        <v>13424000.01</v>
      </c>
      <c r="N1031" s="7">
        <v>5827430</v>
      </c>
      <c r="O1031" s="8" t="s">
        <v>85</v>
      </c>
      <c r="P1031" s="6" t="s">
        <v>4243</v>
      </c>
      <c r="Q1031" s="6"/>
      <c r="R1031" s="6"/>
      <c r="S1031" s="6"/>
      <c r="T1031" s="6" t="s">
        <v>634</v>
      </c>
      <c r="U1031" s="6" t="s">
        <v>635</v>
      </c>
      <c r="V1031" s="6" t="s">
        <v>4244</v>
      </c>
      <c r="W1031" s="7">
        <v>2</v>
      </c>
      <c r="X1031" s="6" t="s">
        <v>4245</v>
      </c>
      <c r="Y1031" s="13">
        <v>1034091652</v>
      </c>
      <c r="Z1031" s="13">
        <v>27154712264</v>
      </c>
      <c r="AA1031"/>
      <c r="AB1031"/>
      <c r="AC1031"/>
    </row>
    <row r="1032" spans="1:29" x14ac:dyDescent="0.25">
      <c r="A1032" s="4" t="str">
        <f t="shared" si="57"/>
        <v>5180.01.11.2</v>
      </c>
      <c r="B1032" s="4" t="str">
        <f t="shared" si="58"/>
        <v>5180.01.11</v>
      </c>
      <c r="C1032" s="5" t="s">
        <v>629</v>
      </c>
      <c r="D1032" s="6" t="s">
        <v>4238</v>
      </c>
      <c r="E1032" s="6" t="s">
        <v>4239</v>
      </c>
      <c r="F1032" s="6" t="s">
        <v>7</v>
      </c>
      <c r="G1032" s="6" t="s">
        <v>4240</v>
      </c>
      <c r="H1032" s="6" t="s">
        <v>10</v>
      </c>
      <c r="I1032" s="6" t="s">
        <v>4241</v>
      </c>
      <c r="J1032" s="6">
        <v>4042</v>
      </c>
      <c r="K1032" s="6" t="s">
        <v>4276</v>
      </c>
      <c r="L1032" s="6">
        <f t="shared" si="59"/>
        <v>2</v>
      </c>
      <c r="M1032" s="7">
        <v>5417369.9900000002</v>
      </c>
      <c r="N1032" s="7">
        <v>483963</v>
      </c>
      <c r="O1032" s="8" t="s">
        <v>86</v>
      </c>
      <c r="P1032" s="6" t="s">
        <v>4277</v>
      </c>
      <c r="Q1032" s="6"/>
      <c r="R1032" s="6"/>
      <c r="S1032" s="6"/>
      <c r="T1032" s="6" t="s">
        <v>634</v>
      </c>
      <c r="U1032" s="6" t="s">
        <v>635</v>
      </c>
      <c r="V1032" s="6" t="s">
        <v>4244</v>
      </c>
      <c r="W1032" s="7">
        <v>2</v>
      </c>
      <c r="X1032" s="6" t="s">
        <v>4278</v>
      </c>
      <c r="Y1032" s="13">
        <v>1034091652</v>
      </c>
      <c r="Z1032" s="13">
        <v>27154712264</v>
      </c>
      <c r="AA1032"/>
      <c r="AB1032"/>
      <c r="AC1032"/>
    </row>
    <row r="1033" spans="1:29" x14ac:dyDescent="0.25">
      <c r="A1033" s="4" t="str">
        <f t="shared" si="57"/>
        <v>5180.01.11.3</v>
      </c>
      <c r="B1033" s="4" t="str">
        <f t="shared" si="58"/>
        <v>5180.01.11</v>
      </c>
      <c r="C1033" s="9" t="s">
        <v>629</v>
      </c>
      <c r="D1033" s="10" t="s">
        <v>4238</v>
      </c>
      <c r="E1033" s="10" t="s">
        <v>4239</v>
      </c>
      <c r="F1033" s="10" t="s">
        <v>7</v>
      </c>
      <c r="G1033" s="10" t="s">
        <v>4240</v>
      </c>
      <c r="H1033" s="10" t="s">
        <v>10</v>
      </c>
      <c r="I1033" s="10" t="s">
        <v>4241</v>
      </c>
      <c r="J1033" s="10">
        <v>4047</v>
      </c>
      <c r="K1033" s="10" t="s">
        <v>4255</v>
      </c>
      <c r="L1033" s="6">
        <f t="shared" si="59"/>
        <v>3</v>
      </c>
      <c r="M1033" s="11">
        <v>5320000</v>
      </c>
      <c r="N1033" s="11">
        <v>2706500</v>
      </c>
      <c r="O1033" s="12" t="s">
        <v>4248</v>
      </c>
      <c r="P1033" s="10" t="s">
        <v>4256</v>
      </c>
      <c r="Q1033" s="10"/>
      <c r="R1033" s="10"/>
      <c r="S1033" s="10"/>
      <c r="T1033" s="10" t="s">
        <v>634</v>
      </c>
      <c r="U1033" s="10" t="s">
        <v>635</v>
      </c>
      <c r="V1033" s="10" t="s">
        <v>4244</v>
      </c>
      <c r="W1033" s="11">
        <v>2</v>
      </c>
      <c r="X1033" s="10" t="s">
        <v>4257</v>
      </c>
      <c r="Y1033" s="13">
        <v>1034091652</v>
      </c>
      <c r="Z1033" s="13">
        <v>27154712264</v>
      </c>
      <c r="AA1033"/>
      <c r="AB1033"/>
      <c r="AC1033"/>
    </row>
    <row r="1034" spans="1:29" x14ac:dyDescent="0.25">
      <c r="A1034" s="4" t="str">
        <f t="shared" si="57"/>
        <v>5180.01.11.4</v>
      </c>
      <c r="B1034" s="4" t="str">
        <f t="shared" si="58"/>
        <v>5180.01.11</v>
      </c>
      <c r="C1034" s="9" t="s">
        <v>629</v>
      </c>
      <c r="D1034" s="10" t="s">
        <v>4238</v>
      </c>
      <c r="E1034" s="10" t="s">
        <v>4239</v>
      </c>
      <c r="F1034" s="10" t="s">
        <v>7</v>
      </c>
      <c r="G1034" s="10" t="s">
        <v>4240</v>
      </c>
      <c r="H1034" s="10" t="s">
        <v>10</v>
      </c>
      <c r="I1034" s="10" t="s">
        <v>4241</v>
      </c>
      <c r="J1034" s="10">
        <v>4405</v>
      </c>
      <c r="K1034" s="10" t="s">
        <v>4267</v>
      </c>
      <c r="L1034" s="6">
        <f t="shared" si="59"/>
        <v>4</v>
      </c>
      <c r="M1034" s="11">
        <v>3690000.01</v>
      </c>
      <c r="N1034" s="11">
        <v>1182763</v>
      </c>
      <c r="O1034" s="12" t="s">
        <v>87</v>
      </c>
      <c r="P1034" s="10" t="s">
        <v>4268</v>
      </c>
      <c r="Q1034" s="10"/>
      <c r="R1034" s="10"/>
      <c r="S1034" s="10"/>
      <c r="T1034" s="10" t="s">
        <v>634</v>
      </c>
      <c r="U1034" s="10" t="s">
        <v>635</v>
      </c>
      <c r="V1034" s="10" t="s">
        <v>4244</v>
      </c>
      <c r="W1034" s="11">
        <v>2</v>
      </c>
      <c r="X1034" s="10" t="s">
        <v>4269</v>
      </c>
      <c r="Y1034" s="13">
        <v>1034091652</v>
      </c>
      <c r="Z1034" s="13">
        <v>27154712264</v>
      </c>
      <c r="AA1034"/>
      <c r="AB1034"/>
      <c r="AC1034"/>
    </row>
    <row r="1035" spans="1:29" x14ac:dyDescent="0.25">
      <c r="A1035" s="4" t="str">
        <f t="shared" si="57"/>
        <v>5180.01.11.5</v>
      </c>
      <c r="B1035" s="4" t="str">
        <f t="shared" si="58"/>
        <v>5180.01.11</v>
      </c>
      <c r="C1035" s="5" t="s">
        <v>629</v>
      </c>
      <c r="D1035" s="6" t="s">
        <v>4238</v>
      </c>
      <c r="E1035" s="6" t="s">
        <v>4239</v>
      </c>
      <c r="F1035" s="6" t="s">
        <v>7</v>
      </c>
      <c r="G1035" s="6" t="s">
        <v>4240</v>
      </c>
      <c r="H1035" s="6" t="s">
        <v>10</v>
      </c>
      <c r="I1035" s="6" t="s">
        <v>4241</v>
      </c>
      <c r="J1035" s="6">
        <v>4412</v>
      </c>
      <c r="K1035" s="6" t="s">
        <v>4270</v>
      </c>
      <c r="L1035" s="6">
        <f t="shared" si="59"/>
        <v>5</v>
      </c>
      <c r="M1035" s="7">
        <v>1230000</v>
      </c>
      <c r="N1035" s="7">
        <v>400000</v>
      </c>
      <c r="O1035" s="8" t="s">
        <v>90</v>
      </c>
      <c r="P1035" s="6" t="s">
        <v>4271</v>
      </c>
      <c r="Q1035" s="6"/>
      <c r="R1035" s="6"/>
      <c r="S1035" s="6"/>
      <c r="T1035" s="6" t="s">
        <v>634</v>
      </c>
      <c r="U1035" s="6" t="s">
        <v>635</v>
      </c>
      <c r="V1035" s="6" t="s">
        <v>4244</v>
      </c>
      <c r="W1035" s="7">
        <v>2</v>
      </c>
      <c r="X1035" s="6" t="s">
        <v>4272</v>
      </c>
      <c r="Y1035" s="13">
        <v>1034091652</v>
      </c>
      <c r="Z1035" s="13">
        <v>27154712264</v>
      </c>
      <c r="AA1035"/>
      <c r="AB1035"/>
      <c r="AC1035"/>
    </row>
    <row r="1036" spans="1:29" x14ac:dyDescent="0.25">
      <c r="A1036" s="4" t="str">
        <f t="shared" si="57"/>
        <v>5180.01.12.1</v>
      </c>
      <c r="B1036" s="4" t="str">
        <f t="shared" si="58"/>
        <v>5180.01.12</v>
      </c>
      <c r="C1036" s="5" t="s">
        <v>629</v>
      </c>
      <c r="D1036" s="6" t="s">
        <v>4238</v>
      </c>
      <c r="E1036" s="6" t="s">
        <v>4239</v>
      </c>
      <c r="F1036" s="6" t="s">
        <v>7</v>
      </c>
      <c r="G1036" s="6" t="s">
        <v>4240</v>
      </c>
      <c r="H1036" s="6" t="s">
        <v>32</v>
      </c>
      <c r="I1036" s="6" t="s">
        <v>4246</v>
      </c>
      <c r="J1036" s="6">
        <v>4062</v>
      </c>
      <c r="K1036" s="6" t="s">
        <v>4258</v>
      </c>
      <c r="L1036" s="6">
        <f t="shared" si="59"/>
        <v>1</v>
      </c>
      <c r="M1036" s="7">
        <v>470532097</v>
      </c>
      <c r="N1036" s="7">
        <v>397352</v>
      </c>
      <c r="O1036" s="8" t="s">
        <v>88</v>
      </c>
      <c r="P1036" s="6" t="s">
        <v>4259</v>
      </c>
      <c r="Q1036" s="6"/>
      <c r="R1036" s="6"/>
      <c r="S1036" s="6"/>
      <c r="T1036" s="6" t="s">
        <v>634</v>
      </c>
      <c r="U1036" s="6" t="s">
        <v>635</v>
      </c>
      <c r="V1036" s="6" t="s">
        <v>4250</v>
      </c>
      <c r="W1036" s="7">
        <v>2</v>
      </c>
      <c r="X1036" s="6" t="s">
        <v>4260</v>
      </c>
      <c r="Y1036" s="13">
        <v>20757012069</v>
      </c>
      <c r="Z1036" s="13">
        <v>27154712264</v>
      </c>
      <c r="AA1036"/>
      <c r="AB1036"/>
      <c r="AC1036"/>
    </row>
    <row r="1037" spans="1:29" x14ac:dyDescent="0.25">
      <c r="A1037" s="4" t="str">
        <f t="shared" si="57"/>
        <v>5180.01.12.2</v>
      </c>
      <c r="B1037" s="4" t="str">
        <f t="shared" si="58"/>
        <v>5180.01.12</v>
      </c>
      <c r="C1037" s="9" t="s">
        <v>629</v>
      </c>
      <c r="D1037" s="10" t="s">
        <v>4238</v>
      </c>
      <c r="E1037" s="10" t="s">
        <v>4239</v>
      </c>
      <c r="F1037" s="10" t="s">
        <v>7</v>
      </c>
      <c r="G1037" s="10" t="s">
        <v>4240</v>
      </c>
      <c r="H1037" s="10" t="s">
        <v>32</v>
      </c>
      <c r="I1037" s="10" t="s">
        <v>4246</v>
      </c>
      <c r="J1037" s="10">
        <v>4066</v>
      </c>
      <c r="K1037" s="10" t="s">
        <v>4261</v>
      </c>
      <c r="L1037" s="6">
        <f t="shared" si="59"/>
        <v>2</v>
      </c>
      <c r="M1037" s="11">
        <v>242555399</v>
      </c>
      <c r="N1037" s="11">
        <v>4700000</v>
      </c>
      <c r="O1037" s="12" t="s">
        <v>85</v>
      </c>
      <c r="P1037" s="10" t="s">
        <v>4262</v>
      </c>
      <c r="Q1037" s="10"/>
      <c r="R1037" s="10"/>
      <c r="S1037" s="10"/>
      <c r="T1037" s="10" t="s">
        <v>634</v>
      </c>
      <c r="U1037" s="10" t="s">
        <v>635</v>
      </c>
      <c r="V1037" s="10" t="s">
        <v>4250</v>
      </c>
      <c r="W1037" s="11">
        <v>2</v>
      </c>
      <c r="X1037" s="10" t="s">
        <v>4263</v>
      </c>
      <c r="Y1037" s="13">
        <v>20757012069</v>
      </c>
      <c r="Z1037" s="13">
        <v>27154712264</v>
      </c>
      <c r="AA1037"/>
      <c r="AB1037"/>
      <c r="AC1037"/>
    </row>
    <row r="1038" spans="1:29" x14ac:dyDescent="0.25">
      <c r="A1038" s="4" t="str">
        <f t="shared" si="57"/>
        <v>5180.01.12.3</v>
      </c>
      <c r="B1038" s="4" t="str">
        <f t="shared" si="58"/>
        <v>5180.01.12</v>
      </c>
      <c r="C1038" s="5" t="s">
        <v>629</v>
      </c>
      <c r="D1038" s="6" t="s">
        <v>4238</v>
      </c>
      <c r="E1038" s="6" t="s">
        <v>4239</v>
      </c>
      <c r="F1038" s="6" t="s">
        <v>7</v>
      </c>
      <c r="G1038" s="6" t="s">
        <v>4240</v>
      </c>
      <c r="H1038" s="6" t="s">
        <v>32</v>
      </c>
      <c r="I1038" s="6" t="s">
        <v>4246</v>
      </c>
      <c r="J1038" s="6">
        <v>4070</v>
      </c>
      <c r="K1038" s="6" t="s">
        <v>4264</v>
      </c>
      <c r="L1038" s="6">
        <f t="shared" si="59"/>
        <v>3</v>
      </c>
      <c r="M1038" s="7">
        <v>364506990</v>
      </c>
      <c r="N1038" s="7">
        <v>3800000</v>
      </c>
      <c r="O1038" s="8" t="s">
        <v>86</v>
      </c>
      <c r="P1038" s="6" t="s">
        <v>4265</v>
      </c>
      <c r="Q1038" s="6"/>
      <c r="R1038" s="6"/>
      <c r="S1038" s="6"/>
      <c r="T1038" s="6" t="s">
        <v>634</v>
      </c>
      <c r="U1038" s="6" t="s">
        <v>635</v>
      </c>
      <c r="V1038" s="6" t="s">
        <v>4250</v>
      </c>
      <c r="W1038" s="7">
        <v>2</v>
      </c>
      <c r="X1038" s="6" t="s">
        <v>4266</v>
      </c>
      <c r="Y1038" s="13">
        <v>20757012069</v>
      </c>
      <c r="Z1038" s="13">
        <v>27154712264</v>
      </c>
      <c r="AA1038"/>
      <c r="AB1038"/>
      <c r="AC1038"/>
    </row>
    <row r="1039" spans="1:29" x14ac:dyDescent="0.25">
      <c r="A1039" s="4" t="str">
        <f t="shared" si="57"/>
        <v>5180.01.12.4</v>
      </c>
      <c r="B1039" s="4" t="str">
        <f t="shared" si="58"/>
        <v>5180.01.12</v>
      </c>
      <c r="C1039" s="9" t="s">
        <v>629</v>
      </c>
      <c r="D1039" s="10" t="s">
        <v>4238</v>
      </c>
      <c r="E1039" s="10" t="s">
        <v>4239</v>
      </c>
      <c r="F1039" s="10" t="s">
        <v>7</v>
      </c>
      <c r="G1039" s="10" t="s">
        <v>4240</v>
      </c>
      <c r="H1039" s="10" t="s">
        <v>32</v>
      </c>
      <c r="I1039" s="10" t="s">
        <v>4246</v>
      </c>
      <c r="J1039" s="10">
        <v>4076</v>
      </c>
      <c r="K1039" s="10" t="s">
        <v>4247</v>
      </c>
      <c r="L1039" s="6">
        <f t="shared" si="59"/>
        <v>4</v>
      </c>
      <c r="M1039" s="11">
        <v>71660634</v>
      </c>
      <c r="N1039" s="11">
        <v>12787502</v>
      </c>
      <c r="O1039" s="12" t="s">
        <v>4248</v>
      </c>
      <c r="P1039" s="10" t="s">
        <v>4249</v>
      </c>
      <c r="Q1039" s="10"/>
      <c r="R1039" s="10"/>
      <c r="S1039" s="10"/>
      <c r="T1039" s="10" t="s">
        <v>634</v>
      </c>
      <c r="U1039" s="10" t="s">
        <v>635</v>
      </c>
      <c r="V1039" s="10" t="s">
        <v>4250</v>
      </c>
      <c r="W1039" s="11">
        <v>2</v>
      </c>
      <c r="X1039" s="10" t="s">
        <v>4251</v>
      </c>
      <c r="Y1039" s="13">
        <v>20757012069</v>
      </c>
      <c r="Z1039" s="13">
        <v>27154712264</v>
      </c>
      <c r="AA1039"/>
      <c r="AB1039"/>
      <c r="AC1039"/>
    </row>
    <row r="1040" spans="1:29" x14ac:dyDescent="0.25">
      <c r="A1040" s="4" t="str">
        <f t="shared" si="57"/>
        <v>5180.01.12.5</v>
      </c>
      <c r="B1040" s="4" t="str">
        <f t="shared" si="58"/>
        <v>5180.01.12</v>
      </c>
      <c r="C1040" s="5" t="s">
        <v>629</v>
      </c>
      <c r="D1040" s="6" t="s">
        <v>4238</v>
      </c>
      <c r="E1040" s="6" t="s">
        <v>4239</v>
      </c>
      <c r="F1040" s="6" t="s">
        <v>7</v>
      </c>
      <c r="G1040" s="6" t="s">
        <v>4240</v>
      </c>
      <c r="H1040" s="6" t="s">
        <v>32</v>
      </c>
      <c r="I1040" s="6" t="s">
        <v>4246</v>
      </c>
      <c r="J1040" s="6">
        <v>4413</v>
      </c>
      <c r="K1040" s="6" t="s">
        <v>4252</v>
      </c>
      <c r="L1040" s="6">
        <f t="shared" si="59"/>
        <v>5</v>
      </c>
      <c r="M1040" s="7">
        <v>133730296.62</v>
      </c>
      <c r="N1040" s="7">
        <v>351000</v>
      </c>
      <c r="O1040" s="8" t="s">
        <v>89</v>
      </c>
      <c r="P1040" s="6" t="s">
        <v>4253</v>
      </c>
      <c r="Q1040" s="6"/>
      <c r="R1040" s="6"/>
      <c r="S1040" s="6"/>
      <c r="T1040" s="6" t="s">
        <v>634</v>
      </c>
      <c r="U1040" s="6" t="s">
        <v>635</v>
      </c>
      <c r="V1040" s="6" t="s">
        <v>4250</v>
      </c>
      <c r="W1040" s="7">
        <v>2</v>
      </c>
      <c r="X1040" s="6" t="s">
        <v>4254</v>
      </c>
      <c r="Y1040" s="13">
        <v>20757012069</v>
      </c>
      <c r="Z1040" s="13">
        <v>27154712264</v>
      </c>
      <c r="AA1040"/>
      <c r="AB1040"/>
      <c r="AC1040"/>
    </row>
    <row r="1041" spans="1:29" x14ac:dyDescent="0.25">
      <c r="A1041" s="4" t="str">
        <f t="shared" si="57"/>
        <v>5180.01.12.6</v>
      </c>
      <c r="B1041" s="4" t="str">
        <f t="shared" si="58"/>
        <v>5180.01.12</v>
      </c>
      <c r="C1041" s="9" t="s">
        <v>629</v>
      </c>
      <c r="D1041" s="10" t="s">
        <v>4238</v>
      </c>
      <c r="E1041" s="10" t="s">
        <v>4239</v>
      </c>
      <c r="F1041" s="10" t="s">
        <v>7</v>
      </c>
      <c r="G1041" s="10" t="s">
        <v>4240</v>
      </c>
      <c r="H1041" s="10" t="s">
        <v>32</v>
      </c>
      <c r="I1041" s="10" t="s">
        <v>4246</v>
      </c>
      <c r="J1041" s="10">
        <v>4414</v>
      </c>
      <c r="K1041" s="10" t="s">
        <v>4273</v>
      </c>
      <c r="L1041" s="6">
        <f t="shared" si="59"/>
        <v>6</v>
      </c>
      <c r="M1041" s="11">
        <v>18256857</v>
      </c>
      <c r="N1041" s="11">
        <v>335000</v>
      </c>
      <c r="O1041" s="12" t="s">
        <v>4274</v>
      </c>
      <c r="P1041" s="10" t="s">
        <v>4253</v>
      </c>
      <c r="Q1041" s="10"/>
      <c r="R1041" s="10"/>
      <c r="S1041" s="10"/>
      <c r="T1041" s="10" t="s">
        <v>634</v>
      </c>
      <c r="U1041" s="10" t="s">
        <v>635</v>
      </c>
      <c r="V1041" s="10" t="s">
        <v>4250</v>
      </c>
      <c r="W1041" s="11">
        <v>2</v>
      </c>
      <c r="X1041" s="10" t="s">
        <v>4275</v>
      </c>
      <c r="Y1041" s="13">
        <v>20757012069</v>
      </c>
      <c r="Z1041" s="13">
        <v>27154712264</v>
      </c>
      <c r="AA1041"/>
      <c r="AB1041"/>
      <c r="AC1041"/>
    </row>
    <row r="1042" spans="1:29" x14ac:dyDescent="0.25">
      <c r="A1042" s="4" t="str">
        <f t="shared" si="57"/>
        <v>5181.01.11.1</v>
      </c>
      <c r="B1042" s="4" t="str">
        <f t="shared" si="58"/>
        <v>5181.01.11</v>
      </c>
      <c r="C1042" s="9" t="s">
        <v>629</v>
      </c>
      <c r="D1042" s="10" t="s">
        <v>4279</v>
      </c>
      <c r="E1042" s="10" t="s">
        <v>4280</v>
      </c>
      <c r="F1042" s="10" t="s">
        <v>7</v>
      </c>
      <c r="G1042" s="10" t="s">
        <v>4281</v>
      </c>
      <c r="H1042" s="10" t="s">
        <v>10</v>
      </c>
      <c r="I1042" s="10" t="s">
        <v>4282</v>
      </c>
      <c r="J1042" s="10">
        <v>5125</v>
      </c>
      <c r="K1042" s="10" t="s">
        <v>4290</v>
      </c>
      <c r="L1042" s="6">
        <f t="shared" si="59"/>
        <v>1</v>
      </c>
      <c r="M1042" s="11">
        <v>1215000</v>
      </c>
      <c r="N1042" s="11">
        <v>25</v>
      </c>
      <c r="O1042" s="12" t="s">
        <v>4291</v>
      </c>
      <c r="P1042" s="10" t="s">
        <v>2088</v>
      </c>
      <c r="Q1042" s="10"/>
      <c r="R1042" s="10"/>
      <c r="S1042" s="10"/>
      <c r="T1042" s="10" t="s">
        <v>634</v>
      </c>
      <c r="U1042" s="10" t="s">
        <v>635</v>
      </c>
      <c r="V1042" s="10" t="s">
        <v>4285</v>
      </c>
      <c r="W1042" s="11">
        <v>2</v>
      </c>
      <c r="X1042" s="10" t="s">
        <v>4292</v>
      </c>
      <c r="Y1042" s="13">
        <v>50000000</v>
      </c>
      <c r="Z1042" s="13">
        <v>50000000</v>
      </c>
      <c r="AA1042"/>
      <c r="AB1042"/>
      <c r="AC1042"/>
    </row>
    <row r="1043" spans="1:29" x14ac:dyDescent="0.25">
      <c r="A1043" s="4" t="str">
        <f t="shared" si="57"/>
        <v>5181.01.11.2</v>
      </c>
      <c r="B1043" s="4" t="str">
        <f t="shared" si="58"/>
        <v>5181.01.11</v>
      </c>
      <c r="C1043" s="9" t="s">
        <v>629</v>
      </c>
      <c r="D1043" s="10" t="s">
        <v>4279</v>
      </c>
      <c r="E1043" s="10" t="s">
        <v>4280</v>
      </c>
      <c r="F1043" s="10" t="s">
        <v>7</v>
      </c>
      <c r="G1043" s="10" t="s">
        <v>4281</v>
      </c>
      <c r="H1043" s="10" t="s">
        <v>10</v>
      </c>
      <c r="I1043" s="10" t="s">
        <v>4282</v>
      </c>
      <c r="J1043" s="10">
        <v>5127</v>
      </c>
      <c r="K1043" s="10" t="s">
        <v>4283</v>
      </c>
      <c r="L1043" s="6">
        <f t="shared" si="59"/>
        <v>2</v>
      </c>
      <c r="M1043" s="11">
        <v>2280370</v>
      </c>
      <c r="N1043" s="11">
        <v>25</v>
      </c>
      <c r="O1043" s="12" t="s">
        <v>4284</v>
      </c>
      <c r="P1043" s="10" t="s">
        <v>656</v>
      </c>
      <c r="Q1043" s="10"/>
      <c r="R1043" s="10"/>
      <c r="S1043" s="10"/>
      <c r="T1043" s="10" t="s">
        <v>634</v>
      </c>
      <c r="U1043" s="10" t="s">
        <v>635</v>
      </c>
      <c r="V1043" s="10" t="s">
        <v>4285</v>
      </c>
      <c r="W1043" s="11">
        <v>2</v>
      </c>
      <c r="X1043" s="10" t="s">
        <v>4286</v>
      </c>
      <c r="Y1043" s="13">
        <v>50000000</v>
      </c>
      <c r="Z1043" s="13">
        <v>50000000</v>
      </c>
      <c r="AA1043"/>
      <c r="AB1043"/>
      <c r="AC1043"/>
    </row>
    <row r="1044" spans="1:29" x14ac:dyDescent="0.25">
      <c r="A1044" s="4" t="str">
        <f t="shared" si="57"/>
        <v>5181.01.11.3</v>
      </c>
      <c r="B1044" s="4" t="str">
        <f t="shared" si="58"/>
        <v>5181.01.11</v>
      </c>
      <c r="C1044" s="5" t="s">
        <v>629</v>
      </c>
      <c r="D1044" s="6" t="s">
        <v>4279</v>
      </c>
      <c r="E1044" s="6" t="s">
        <v>4280</v>
      </c>
      <c r="F1044" s="6" t="s">
        <v>7</v>
      </c>
      <c r="G1044" s="6" t="s">
        <v>4281</v>
      </c>
      <c r="H1044" s="6" t="s">
        <v>10</v>
      </c>
      <c r="I1044" s="6" t="s">
        <v>4282</v>
      </c>
      <c r="J1044" s="6">
        <v>5128</v>
      </c>
      <c r="K1044" s="6" t="s">
        <v>4287</v>
      </c>
      <c r="L1044" s="6">
        <f t="shared" si="59"/>
        <v>3</v>
      </c>
      <c r="M1044" s="7">
        <v>352600</v>
      </c>
      <c r="N1044" s="7">
        <v>40</v>
      </c>
      <c r="O1044" s="8" t="s">
        <v>4288</v>
      </c>
      <c r="P1044" s="6" t="s">
        <v>2088</v>
      </c>
      <c r="Q1044" s="6"/>
      <c r="R1044" s="6"/>
      <c r="S1044" s="6"/>
      <c r="T1044" s="6" t="s">
        <v>634</v>
      </c>
      <c r="U1044" s="6" t="s">
        <v>635</v>
      </c>
      <c r="V1044" s="6" t="s">
        <v>4285</v>
      </c>
      <c r="W1044" s="7">
        <v>2</v>
      </c>
      <c r="X1044" s="6" t="s">
        <v>4289</v>
      </c>
      <c r="Y1044" s="13">
        <v>50000000</v>
      </c>
      <c r="Z1044" s="13">
        <v>50000000</v>
      </c>
      <c r="AA1044"/>
      <c r="AB1044"/>
      <c r="AC1044"/>
    </row>
    <row r="1045" spans="1:29" x14ac:dyDescent="0.25">
      <c r="A1045" s="4" t="str">
        <f t="shared" si="57"/>
        <v>5201.01.14.1</v>
      </c>
      <c r="B1045" s="4" t="str">
        <f t="shared" si="58"/>
        <v>5201.01.14</v>
      </c>
      <c r="C1045" s="9" t="s">
        <v>629</v>
      </c>
      <c r="D1045" s="10" t="s">
        <v>587</v>
      </c>
      <c r="E1045" s="10" t="s">
        <v>4293</v>
      </c>
      <c r="F1045" s="10" t="s">
        <v>7</v>
      </c>
      <c r="G1045" s="10" t="s">
        <v>4294</v>
      </c>
      <c r="H1045" s="10" t="s">
        <v>41</v>
      </c>
      <c r="I1045" s="10" t="s">
        <v>4295</v>
      </c>
      <c r="J1045" s="10">
        <v>4620</v>
      </c>
      <c r="K1045" s="10" t="s">
        <v>4301</v>
      </c>
      <c r="L1045" s="6">
        <f t="shared" si="59"/>
        <v>1</v>
      </c>
      <c r="M1045" s="11">
        <v>127194991.2</v>
      </c>
      <c r="N1045" s="11">
        <v>10607</v>
      </c>
      <c r="O1045" s="12" t="s">
        <v>4297</v>
      </c>
      <c r="P1045" s="10" t="s">
        <v>4302</v>
      </c>
      <c r="Q1045" s="10"/>
      <c r="R1045" s="10"/>
      <c r="S1045" s="10"/>
      <c r="T1045" s="10" t="s">
        <v>634</v>
      </c>
      <c r="U1045" s="10" t="s">
        <v>635</v>
      </c>
      <c r="V1045" s="10" t="s">
        <v>4299</v>
      </c>
      <c r="W1045" s="11">
        <v>2</v>
      </c>
      <c r="X1045" s="10" t="s">
        <v>4303</v>
      </c>
      <c r="Y1045" s="13">
        <v>884439254</v>
      </c>
      <c r="Z1045" s="13">
        <v>884439254</v>
      </c>
      <c r="AA1045"/>
      <c r="AB1045"/>
      <c r="AC1045"/>
    </row>
    <row r="1046" spans="1:29" x14ac:dyDescent="0.25">
      <c r="A1046" s="4" t="str">
        <f t="shared" si="57"/>
        <v>5201.01.14.2</v>
      </c>
      <c r="B1046" s="4" t="str">
        <f t="shared" si="58"/>
        <v>5201.01.14</v>
      </c>
      <c r="C1046" s="5" t="s">
        <v>629</v>
      </c>
      <c r="D1046" s="6" t="s">
        <v>587</v>
      </c>
      <c r="E1046" s="6" t="s">
        <v>4293</v>
      </c>
      <c r="F1046" s="6" t="s">
        <v>7</v>
      </c>
      <c r="G1046" s="6" t="s">
        <v>4294</v>
      </c>
      <c r="H1046" s="6" t="s">
        <v>41</v>
      </c>
      <c r="I1046" s="6" t="s">
        <v>4295</v>
      </c>
      <c r="J1046" s="6">
        <v>4621</v>
      </c>
      <c r="K1046" s="6" t="s">
        <v>4304</v>
      </c>
      <c r="L1046" s="6">
        <f t="shared" si="59"/>
        <v>2</v>
      </c>
      <c r="M1046" s="7">
        <v>2168870.08</v>
      </c>
      <c r="N1046" s="7">
        <v>10607</v>
      </c>
      <c r="O1046" s="8" t="s">
        <v>4297</v>
      </c>
      <c r="P1046" s="6" t="s">
        <v>4298</v>
      </c>
      <c r="Q1046" s="6"/>
      <c r="R1046" s="6"/>
      <c r="S1046" s="6"/>
      <c r="T1046" s="6" t="s">
        <v>634</v>
      </c>
      <c r="U1046" s="6" t="s">
        <v>635</v>
      </c>
      <c r="V1046" s="6" t="s">
        <v>4299</v>
      </c>
      <c r="W1046" s="7">
        <v>2</v>
      </c>
      <c r="X1046" s="6" t="s">
        <v>4305</v>
      </c>
      <c r="Y1046" s="13">
        <v>884439254</v>
      </c>
      <c r="Z1046" s="13">
        <v>884439254</v>
      </c>
      <c r="AA1046"/>
      <c r="AB1046"/>
      <c r="AC1046"/>
    </row>
    <row r="1047" spans="1:29" x14ac:dyDescent="0.25">
      <c r="A1047" s="4" t="str">
        <f t="shared" si="57"/>
        <v>5201.01.14.3</v>
      </c>
      <c r="B1047" s="4" t="str">
        <f t="shared" si="58"/>
        <v>5201.01.14</v>
      </c>
      <c r="C1047" s="9" t="s">
        <v>629</v>
      </c>
      <c r="D1047" s="10" t="s">
        <v>587</v>
      </c>
      <c r="E1047" s="10" t="s">
        <v>4293</v>
      </c>
      <c r="F1047" s="10" t="s">
        <v>7</v>
      </c>
      <c r="G1047" s="10" t="s">
        <v>4294</v>
      </c>
      <c r="H1047" s="10" t="s">
        <v>41</v>
      </c>
      <c r="I1047" s="10" t="s">
        <v>4295</v>
      </c>
      <c r="J1047" s="10">
        <v>4622</v>
      </c>
      <c r="K1047" s="10" t="s">
        <v>4306</v>
      </c>
      <c r="L1047" s="6">
        <f t="shared" si="59"/>
        <v>3</v>
      </c>
      <c r="M1047" s="11">
        <v>16386981.93</v>
      </c>
      <c r="N1047" s="11">
        <v>12122</v>
      </c>
      <c r="O1047" s="12" t="s">
        <v>4297</v>
      </c>
      <c r="P1047" s="10" t="s">
        <v>4307</v>
      </c>
      <c r="Q1047" s="10"/>
      <c r="R1047" s="10"/>
      <c r="S1047" s="10"/>
      <c r="T1047" s="10" t="s">
        <v>634</v>
      </c>
      <c r="U1047" s="10" t="s">
        <v>635</v>
      </c>
      <c r="V1047" s="10" t="s">
        <v>4299</v>
      </c>
      <c r="W1047" s="11">
        <v>2</v>
      </c>
      <c r="X1047" s="10" t="s">
        <v>4308</v>
      </c>
      <c r="Y1047" s="13">
        <v>884439254</v>
      </c>
      <c r="Z1047" s="13">
        <v>884439254</v>
      </c>
      <c r="AA1047"/>
      <c r="AB1047"/>
      <c r="AC1047"/>
    </row>
    <row r="1048" spans="1:29" x14ac:dyDescent="0.25">
      <c r="A1048" s="4" t="str">
        <f t="shared" si="57"/>
        <v>5201.01.14.4</v>
      </c>
      <c r="B1048" s="4" t="str">
        <f t="shared" si="58"/>
        <v>5201.01.14</v>
      </c>
      <c r="C1048" s="5" t="s">
        <v>629</v>
      </c>
      <c r="D1048" s="6" t="s">
        <v>587</v>
      </c>
      <c r="E1048" s="6" t="s">
        <v>4293</v>
      </c>
      <c r="F1048" s="6" t="s">
        <v>7</v>
      </c>
      <c r="G1048" s="6" t="s">
        <v>4294</v>
      </c>
      <c r="H1048" s="6" t="s">
        <v>41</v>
      </c>
      <c r="I1048" s="6" t="s">
        <v>4295</v>
      </c>
      <c r="J1048" s="6">
        <v>4623</v>
      </c>
      <c r="K1048" s="6" t="s">
        <v>4296</v>
      </c>
      <c r="L1048" s="6">
        <f t="shared" si="59"/>
        <v>4</v>
      </c>
      <c r="M1048" s="7">
        <v>738688409.78999996</v>
      </c>
      <c r="N1048" s="7">
        <v>7850</v>
      </c>
      <c r="O1048" s="8" t="s">
        <v>4297</v>
      </c>
      <c r="P1048" s="6" t="s">
        <v>4298</v>
      </c>
      <c r="Q1048" s="6"/>
      <c r="R1048" s="6"/>
      <c r="S1048" s="6"/>
      <c r="T1048" s="6" t="s">
        <v>634</v>
      </c>
      <c r="U1048" s="6" t="s">
        <v>635</v>
      </c>
      <c r="V1048" s="6" t="s">
        <v>4299</v>
      </c>
      <c r="W1048" s="7">
        <v>2</v>
      </c>
      <c r="X1048" s="6" t="s">
        <v>4300</v>
      </c>
      <c r="Y1048" s="13">
        <v>884439254</v>
      </c>
      <c r="Z1048" s="13">
        <v>884439254</v>
      </c>
      <c r="AA1048"/>
      <c r="AB1048"/>
      <c r="AC1048"/>
    </row>
    <row r="1049" spans="1:29" x14ac:dyDescent="0.25">
      <c r="A1049" s="4" t="str">
        <f t="shared" si="57"/>
        <v>5202.01.11.1</v>
      </c>
      <c r="B1049" s="4" t="str">
        <f t="shared" si="58"/>
        <v>5202.01.11</v>
      </c>
      <c r="C1049" s="9" t="s">
        <v>629</v>
      </c>
      <c r="D1049" s="10" t="s">
        <v>589</v>
      </c>
      <c r="E1049" s="10" t="s">
        <v>4309</v>
      </c>
      <c r="F1049" s="10" t="s">
        <v>7</v>
      </c>
      <c r="G1049" s="10" t="s">
        <v>4310</v>
      </c>
      <c r="H1049" s="10" t="s">
        <v>10</v>
      </c>
      <c r="I1049" s="10" t="s">
        <v>4317</v>
      </c>
      <c r="J1049" s="10">
        <v>5026</v>
      </c>
      <c r="K1049" s="10" t="s">
        <v>4318</v>
      </c>
      <c r="L1049" s="6">
        <f t="shared" si="59"/>
        <v>1</v>
      </c>
      <c r="M1049" s="11">
        <v>3500000</v>
      </c>
      <c r="N1049" s="11">
        <v>1500</v>
      </c>
      <c r="O1049" s="12" t="s">
        <v>4319</v>
      </c>
      <c r="P1049" s="10" t="s">
        <v>4320</v>
      </c>
      <c r="Q1049" s="10"/>
      <c r="R1049" s="10"/>
      <c r="S1049" s="10"/>
      <c r="T1049" s="10" t="s">
        <v>634</v>
      </c>
      <c r="U1049" s="10" t="s">
        <v>635</v>
      </c>
      <c r="V1049" s="10" t="s">
        <v>4321</v>
      </c>
      <c r="W1049" s="11">
        <v>2</v>
      </c>
      <c r="X1049" s="10" t="s">
        <v>4322</v>
      </c>
      <c r="Y1049" s="13">
        <v>119404000</v>
      </c>
      <c r="Z1049" s="13">
        <v>413270446</v>
      </c>
      <c r="AA1049"/>
      <c r="AB1049"/>
      <c r="AC1049"/>
    </row>
    <row r="1050" spans="1:29" x14ac:dyDescent="0.25">
      <c r="A1050" s="4" t="str">
        <f t="shared" si="57"/>
        <v>5202.01.11.2</v>
      </c>
      <c r="B1050" s="4" t="str">
        <f t="shared" si="58"/>
        <v>5202.01.11</v>
      </c>
      <c r="C1050" s="5" t="s">
        <v>629</v>
      </c>
      <c r="D1050" s="6" t="s">
        <v>589</v>
      </c>
      <c r="E1050" s="6" t="s">
        <v>4309</v>
      </c>
      <c r="F1050" s="6" t="s">
        <v>7</v>
      </c>
      <c r="G1050" s="6" t="s">
        <v>4310</v>
      </c>
      <c r="H1050" s="6" t="s">
        <v>10</v>
      </c>
      <c r="I1050" s="6" t="s">
        <v>4317</v>
      </c>
      <c r="J1050" s="6">
        <v>5027</v>
      </c>
      <c r="K1050" s="6" t="s">
        <v>4328</v>
      </c>
      <c r="L1050" s="6">
        <f t="shared" si="59"/>
        <v>2</v>
      </c>
      <c r="M1050" s="7">
        <v>41730000</v>
      </c>
      <c r="N1050" s="7">
        <v>20000</v>
      </c>
      <c r="O1050" s="8" t="s">
        <v>4329</v>
      </c>
      <c r="P1050" s="6" t="s">
        <v>786</v>
      </c>
      <c r="Q1050" s="6"/>
      <c r="R1050" s="6"/>
      <c r="S1050" s="6"/>
      <c r="T1050" s="6" t="s">
        <v>634</v>
      </c>
      <c r="U1050" s="6" t="s">
        <v>635</v>
      </c>
      <c r="V1050" s="6" t="s">
        <v>4321</v>
      </c>
      <c r="W1050" s="7">
        <v>2</v>
      </c>
      <c r="X1050" s="6" t="s">
        <v>4330</v>
      </c>
      <c r="Y1050" s="13">
        <v>119404000</v>
      </c>
      <c r="Z1050" s="13">
        <v>413270446</v>
      </c>
      <c r="AA1050"/>
      <c r="AB1050"/>
      <c r="AC1050"/>
    </row>
    <row r="1051" spans="1:29" x14ac:dyDescent="0.25">
      <c r="A1051" s="4" t="str">
        <f t="shared" si="57"/>
        <v>5202.01.11.3</v>
      </c>
      <c r="B1051" s="4" t="str">
        <f t="shared" si="58"/>
        <v>5202.01.11</v>
      </c>
      <c r="C1051" s="5" t="s">
        <v>629</v>
      </c>
      <c r="D1051" s="6" t="s">
        <v>589</v>
      </c>
      <c r="E1051" s="6" t="s">
        <v>4309</v>
      </c>
      <c r="F1051" s="6" t="s">
        <v>7</v>
      </c>
      <c r="G1051" s="6" t="s">
        <v>4310</v>
      </c>
      <c r="H1051" s="6" t="s">
        <v>10</v>
      </c>
      <c r="I1051" s="6" t="s">
        <v>4317</v>
      </c>
      <c r="J1051" s="6">
        <v>5028</v>
      </c>
      <c r="K1051" s="6" t="s">
        <v>4323</v>
      </c>
      <c r="L1051" s="6">
        <f t="shared" si="59"/>
        <v>3</v>
      </c>
      <c r="M1051" s="7">
        <v>9256000</v>
      </c>
      <c r="N1051" s="7">
        <v>10000</v>
      </c>
      <c r="O1051" s="8" t="s">
        <v>4324</v>
      </c>
      <c r="P1051" s="6" t="s">
        <v>1599</v>
      </c>
      <c r="Q1051" s="6"/>
      <c r="R1051" s="6"/>
      <c r="S1051" s="6"/>
      <c r="T1051" s="6" t="s">
        <v>634</v>
      </c>
      <c r="U1051" s="6" t="s">
        <v>635</v>
      </c>
      <c r="V1051" s="6" t="s">
        <v>4321</v>
      </c>
      <c r="W1051" s="7">
        <v>2</v>
      </c>
      <c r="X1051" s="6" t="s">
        <v>4325</v>
      </c>
      <c r="Y1051" s="13">
        <v>119404000</v>
      </c>
      <c r="Z1051" s="13">
        <v>413270446</v>
      </c>
      <c r="AA1051"/>
      <c r="AB1051"/>
      <c r="AC1051"/>
    </row>
    <row r="1052" spans="1:29" x14ac:dyDescent="0.25">
      <c r="A1052" s="4" t="str">
        <f t="shared" si="57"/>
        <v>5202.01.11.4</v>
      </c>
      <c r="B1052" s="4" t="str">
        <f t="shared" si="58"/>
        <v>5202.01.11</v>
      </c>
      <c r="C1052" s="9" t="s">
        <v>629</v>
      </c>
      <c r="D1052" s="10" t="s">
        <v>589</v>
      </c>
      <c r="E1052" s="10" t="s">
        <v>4309</v>
      </c>
      <c r="F1052" s="10" t="s">
        <v>7</v>
      </c>
      <c r="G1052" s="10" t="s">
        <v>4310</v>
      </c>
      <c r="H1052" s="10" t="s">
        <v>10</v>
      </c>
      <c r="I1052" s="10" t="s">
        <v>4317</v>
      </c>
      <c r="J1052" s="10">
        <v>5030</v>
      </c>
      <c r="K1052" s="10" t="s">
        <v>4326</v>
      </c>
      <c r="L1052" s="6">
        <f t="shared" si="59"/>
        <v>4</v>
      </c>
      <c r="M1052" s="11">
        <v>15000000</v>
      </c>
      <c r="N1052" s="11">
        <v>30</v>
      </c>
      <c r="O1052" s="12" t="s">
        <v>1198</v>
      </c>
      <c r="P1052" s="10" t="s">
        <v>786</v>
      </c>
      <c r="Q1052" s="10"/>
      <c r="R1052" s="10"/>
      <c r="S1052" s="10"/>
      <c r="T1052" s="10" t="s">
        <v>634</v>
      </c>
      <c r="U1052" s="10" t="s">
        <v>635</v>
      </c>
      <c r="V1052" s="10" t="s">
        <v>4321</v>
      </c>
      <c r="W1052" s="11">
        <v>2</v>
      </c>
      <c r="X1052" s="10" t="s">
        <v>4327</v>
      </c>
      <c r="Y1052" s="13">
        <v>119404000</v>
      </c>
      <c r="Z1052" s="13">
        <v>413270446</v>
      </c>
      <c r="AA1052"/>
      <c r="AB1052"/>
      <c r="AC1052"/>
    </row>
    <row r="1053" spans="1:29" x14ac:dyDescent="0.25">
      <c r="A1053" s="4" t="str">
        <f t="shared" si="57"/>
        <v>5202.01.12.1</v>
      </c>
      <c r="B1053" s="4" t="str">
        <f t="shared" si="58"/>
        <v>5202.01.12</v>
      </c>
      <c r="C1053" s="5" t="s">
        <v>629</v>
      </c>
      <c r="D1053" s="6" t="s">
        <v>589</v>
      </c>
      <c r="E1053" s="6" t="s">
        <v>4309</v>
      </c>
      <c r="F1053" s="6" t="s">
        <v>7</v>
      </c>
      <c r="G1053" s="6" t="s">
        <v>4310</v>
      </c>
      <c r="H1053" s="6" t="s">
        <v>32</v>
      </c>
      <c r="I1053" s="6" t="s">
        <v>4311</v>
      </c>
      <c r="J1053" s="6">
        <v>5032</v>
      </c>
      <c r="K1053" s="6" t="s">
        <v>4312</v>
      </c>
      <c r="L1053" s="6">
        <f t="shared" si="59"/>
        <v>1</v>
      </c>
      <c r="M1053" s="7">
        <v>15145000</v>
      </c>
      <c r="N1053" s="7">
        <v>250</v>
      </c>
      <c r="O1053" s="8" t="s">
        <v>4313</v>
      </c>
      <c r="P1053" s="6" t="s">
        <v>4314</v>
      </c>
      <c r="Q1053" s="6"/>
      <c r="R1053" s="6"/>
      <c r="S1053" s="6"/>
      <c r="T1053" s="6" t="s">
        <v>634</v>
      </c>
      <c r="U1053" s="6" t="s">
        <v>635</v>
      </c>
      <c r="V1053" s="6" t="s">
        <v>4315</v>
      </c>
      <c r="W1053" s="7">
        <v>2</v>
      </c>
      <c r="X1053" s="6" t="s">
        <v>4316</v>
      </c>
      <c r="Y1053" s="13">
        <v>15145000</v>
      </c>
      <c r="Z1053" s="13">
        <v>413270446</v>
      </c>
      <c r="AA1053"/>
      <c r="AB1053"/>
      <c r="AC1053"/>
    </row>
    <row r="1054" spans="1:29" x14ac:dyDescent="0.25">
      <c r="A1054" s="4" t="str">
        <f t="shared" si="57"/>
        <v>5205.01.11.1</v>
      </c>
      <c r="B1054" s="4" t="str">
        <f t="shared" si="58"/>
        <v>5205.01.11</v>
      </c>
      <c r="C1054" s="9" t="s">
        <v>629</v>
      </c>
      <c r="D1054" s="10" t="s">
        <v>286</v>
      </c>
      <c r="E1054" s="10" t="s">
        <v>287</v>
      </c>
      <c r="F1054" s="10" t="s">
        <v>7</v>
      </c>
      <c r="G1054" s="10" t="s">
        <v>288</v>
      </c>
      <c r="H1054" s="10" t="s">
        <v>10</v>
      </c>
      <c r="I1054" s="10" t="s">
        <v>4331</v>
      </c>
      <c r="J1054" s="10">
        <v>4459</v>
      </c>
      <c r="K1054" s="10" t="s">
        <v>4354</v>
      </c>
      <c r="L1054" s="6">
        <f t="shared" si="59"/>
        <v>1</v>
      </c>
      <c r="M1054" s="11">
        <v>0</v>
      </c>
      <c r="N1054" s="11">
        <v>12</v>
      </c>
      <c r="O1054" s="12" t="s">
        <v>4355</v>
      </c>
      <c r="P1054" s="10" t="s">
        <v>4356</v>
      </c>
      <c r="Q1054" s="10"/>
      <c r="R1054" s="10"/>
      <c r="S1054" s="10"/>
      <c r="T1054" s="10" t="s">
        <v>634</v>
      </c>
      <c r="U1054" s="10" t="s">
        <v>635</v>
      </c>
      <c r="V1054" s="10" t="s">
        <v>4335</v>
      </c>
      <c r="W1054" s="11">
        <v>2</v>
      </c>
      <c r="X1054" s="10" t="s">
        <v>4357</v>
      </c>
      <c r="Y1054" s="13">
        <v>298659186</v>
      </c>
      <c r="Z1054" s="13">
        <v>303527747</v>
      </c>
      <c r="AA1054"/>
      <c r="AB1054"/>
      <c r="AC1054"/>
    </row>
    <row r="1055" spans="1:29" x14ac:dyDescent="0.25">
      <c r="A1055" s="4" t="str">
        <f t="shared" si="57"/>
        <v>5205.01.11.2</v>
      </c>
      <c r="B1055" s="4" t="str">
        <f t="shared" si="58"/>
        <v>5205.01.11</v>
      </c>
      <c r="C1055" s="5" t="s">
        <v>629</v>
      </c>
      <c r="D1055" s="6" t="s">
        <v>286</v>
      </c>
      <c r="E1055" s="6" t="s">
        <v>287</v>
      </c>
      <c r="F1055" s="6" t="s">
        <v>7</v>
      </c>
      <c r="G1055" s="6" t="s">
        <v>288</v>
      </c>
      <c r="H1055" s="6" t="s">
        <v>10</v>
      </c>
      <c r="I1055" s="6" t="s">
        <v>4331</v>
      </c>
      <c r="J1055" s="6">
        <v>4460</v>
      </c>
      <c r="K1055" s="6" t="s">
        <v>4386</v>
      </c>
      <c r="L1055" s="6">
        <f t="shared" si="59"/>
        <v>2</v>
      </c>
      <c r="M1055" s="7">
        <v>0</v>
      </c>
      <c r="N1055" s="7">
        <v>1800</v>
      </c>
      <c r="O1055" s="8" t="s">
        <v>4387</v>
      </c>
      <c r="P1055" s="6" t="s">
        <v>4356</v>
      </c>
      <c r="Q1055" s="6"/>
      <c r="R1055" s="6"/>
      <c r="S1055" s="6"/>
      <c r="T1055" s="6" t="s">
        <v>634</v>
      </c>
      <c r="U1055" s="6" t="s">
        <v>635</v>
      </c>
      <c r="V1055" s="6" t="s">
        <v>4335</v>
      </c>
      <c r="W1055" s="7">
        <v>2</v>
      </c>
      <c r="X1055" s="6" t="s">
        <v>4388</v>
      </c>
      <c r="Y1055" s="13">
        <v>298659186</v>
      </c>
      <c r="Z1055" s="13">
        <v>303527747</v>
      </c>
      <c r="AA1055"/>
      <c r="AB1055"/>
      <c r="AC1055"/>
    </row>
    <row r="1056" spans="1:29" x14ac:dyDescent="0.25">
      <c r="A1056" s="4" t="str">
        <f t="shared" si="57"/>
        <v>5205.01.11.3</v>
      </c>
      <c r="B1056" s="4" t="str">
        <f t="shared" si="58"/>
        <v>5205.01.11</v>
      </c>
      <c r="C1056" s="9" t="s">
        <v>629</v>
      </c>
      <c r="D1056" s="10" t="s">
        <v>286</v>
      </c>
      <c r="E1056" s="10" t="s">
        <v>287</v>
      </c>
      <c r="F1056" s="10" t="s">
        <v>7</v>
      </c>
      <c r="G1056" s="10" t="s">
        <v>288</v>
      </c>
      <c r="H1056" s="10" t="s">
        <v>10</v>
      </c>
      <c r="I1056" s="10" t="s">
        <v>4331</v>
      </c>
      <c r="J1056" s="10">
        <v>4461</v>
      </c>
      <c r="K1056" s="10" t="s">
        <v>4362</v>
      </c>
      <c r="L1056" s="6">
        <f t="shared" si="59"/>
        <v>3</v>
      </c>
      <c r="M1056" s="11">
        <v>0</v>
      </c>
      <c r="N1056" s="11">
        <v>10</v>
      </c>
      <c r="O1056" s="12" t="s">
        <v>4363</v>
      </c>
      <c r="P1056" s="10" t="s">
        <v>4364</v>
      </c>
      <c r="Q1056" s="10"/>
      <c r="R1056" s="10"/>
      <c r="S1056" s="10"/>
      <c r="T1056" s="10" t="s">
        <v>634</v>
      </c>
      <c r="U1056" s="10" t="s">
        <v>635</v>
      </c>
      <c r="V1056" s="10" t="s">
        <v>4335</v>
      </c>
      <c r="W1056" s="11">
        <v>2</v>
      </c>
      <c r="X1056" s="10" t="s">
        <v>4365</v>
      </c>
      <c r="Y1056" s="13">
        <v>298659186</v>
      </c>
      <c r="Z1056" s="13">
        <v>303527747</v>
      </c>
      <c r="AA1056"/>
      <c r="AB1056"/>
      <c r="AC1056"/>
    </row>
    <row r="1057" spans="1:29" x14ac:dyDescent="0.25">
      <c r="A1057" s="4" t="str">
        <f t="shared" si="57"/>
        <v>5205.01.11.4</v>
      </c>
      <c r="B1057" s="4" t="str">
        <f t="shared" si="58"/>
        <v>5205.01.11</v>
      </c>
      <c r="C1057" s="5" t="s">
        <v>629</v>
      </c>
      <c r="D1057" s="6" t="s">
        <v>286</v>
      </c>
      <c r="E1057" s="6" t="s">
        <v>287</v>
      </c>
      <c r="F1057" s="6" t="s">
        <v>7</v>
      </c>
      <c r="G1057" s="6" t="s">
        <v>288</v>
      </c>
      <c r="H1057" s="6" t="s">
        <v>10</v>
      </c>
      <c r="I1057" s="6" t="s">
        <v>4331</v>
      </c>
      <c r="J1057" s="6">
        <v>4462</v>
      </c>
      <c r="K1057" s="6" t="s">
        <v>4397</v>
      </c>
      <c r="L1057" s="6">
        <f t="shared" si="59"/>
        <v>4</v>
      </c>
      <c r="M1057" s="7">
        <v>0</v>
      </c>
      <c r="N1057" s="7">
        <v>5</v>
      </c>
      <c r="O1057" s="8" t="s">
        <v>4398</v>
      </c>
      <c r="P1057" s="6" t="s">
        <v>4399</v>
      </c>
      <c r="Q1057" s="6"/>
      <c r="R1057" s="6"/>
      <c r="S1057" s="6"/>
      <c r="T1057" s="6" t="s">
        <v>634</v>
      </c>
      <c r="U1057" s="6" t="s">
        <v>635</v>
      </c>
      <c r="V1057" s="6" t="s">
        <v>4335</v>
      </c>
      <c r="W1057" s="7">
        <v>2</v>
      </c>
      <c r="X1057" s="6" t="s">
        <v>4400</v>
      </c>
      <c r="Y1057" s="13">
        <v>298659186</v>
      </c>
      <c r="Z1057" s="13">
        <v>303527747</v>
      </c>
      <c r="AA1057"/>
      <c r="AB1057"/>
      <c r="AC1057"/>
    </row>
    <row r="1058" spans="1:29" x14ac:dyDescent="0.25">
      <c r="A1058" s="4" t="str">
        <f t="shared" si="57"/>
        <v>5205.01.11.5</v>
      </c>
      <c r="B1058" s="4" t="str">
        <f t="shared" si="58"/>
        <v>5205.01.11</v>
      </c>
      <c r="C1058" s="9" t="s">
        <v>629</v>
      </c>
      <c r="D1058" s="10" t="s">
        <v>286</v>
      </c>
      <c r="E1058" s="10" t="s">
        <v>287</v>
      </c>
      <c r="F1058" s="10" t="s">
        <v>7</v>
      </c>
      <c r="G1058" s="10" t="s">
        <v>288</v>
      </c>
      <c r="H1058" s="10" t="s">
        <v>10</v>
      </c>
      <c r="I1058" s="10" t="s">
        <v>4331</v>
      </c>
      <c r="J1058" s="10">
        <v>4464</v>
      </c>
      <c r="K1058" s="10" t="s">
        <v>4389</v>
      </c>
      <c r="L1058" s="6">
        <f t="shared" si="59"/>
        <v>5</v>
      </c>
      <c r="M1058" s="11">
        <v>0</v>
      </c>
      <c r="N1058" s="11">
        <v>9173</v>
      </c>
      <c r="O1058" s="12" t="s">
        <v>4390</v>
      </c>
      <c r="P1058" s="10" t="s">
        <v>1501</v>
      </c>
      <c r="Q1058" s="10"/>
      <c r="R1058" s="10"/>
      <c r="S1058" s="10"/>
      <c r="T1058" s="10" t="s">
        <v>634</v>
      </c>
      <c r="U1058" s="10" t="s">
        <v>635</v>
      </c>
      <c r="V1058" s="10" t="s">
        <v>4335</v>
      </c>
      <c r="W1058" s="11">
        <v>2</v>
      </c>
      <c r="X1058" s="10" t="s">
        <v>4391</v>
      </c>
      <c r="Y1058" s="13">
        <v>298659186</v>
      </c>
      <c r="Z1058" s="13">
        <v>303527747</v>
      </c>
      <c r="AA1058"/>
      <c r="AB1058"/>
      <c r="AC1058"/>
    </row>
    <row r="1059" spans="1:29" x14ac:dyDescent="0.25">
      <c r="A1059" s="4" t="str">
        <f t="shared" si="57"/>
        <v>5205.01.11.6</v>
      </c>
      <c r="B1059" s="4" t="str">
        <f t="shared" si="58"/>
        <v>5205.01.11</v>
      </c>
      <c r="C1059" s="9" t="s">
        <v>629</v>
      </c>
      <c r="D1059" s="10" t="s">
        <v>286</v>
      </c>
      <c r="E1059" s="10" t="s">
        <v>287</v>
      </c>
      <c r="F1059" s="10" t="s">
        <v>7</v>
      </c>
      <c r="G1059" s="10" t="s">
        <v>288</v>
      </c>
      <c r="H1059" s="10" t="s">
        <v>10</v>
      </c>
      <c r="I1059" s="10" t="s">
        <v>4331</v>
      </c>
      <c r="J1059" s="10">
        <v>4466</v>
      </c>
      <c r="K1059" s="10" t="s">
        <v>4376</v>
      </c>
      <c r="L1059" s="6">
        <f t="shared" si="59"/>
        <v>6</v>
      </c>
      <c r="M1059" s="11">
        <v>0</v>
      </c>
      <c r="N1059" s="11">
        <v>1409</v>
      </c>
      <c r="O1059" s="12" t="s">
        <v>4377</v>
      </c>
      <c r="P1059" s="10" t="s">
        <v>4343</v>
      </c>
      <c r="Q1059" s="10"/>
      <c r="R1059" s="10"/>
      <c r="S1059" s="10"/>
      <c r="T1059" s="10" t="s">
        <v>634</v>
      </c>
      <c r="U1059" s="10" t="s">
        <v>635</v>
      </c>
      <c r="V1059" s="10" t="s">
        <v>4335</v>
      </c>
      <c r="W1059" s="11">
        <v>2</v>
      </c>
      <c r="X1059" s="10" t="s">
        <v>4378</v>
      </c>
      <c r="Y1059" s="13">
        <v>298659186</v>
      </c>
      <c r="Z1059" s="13">
        <v>303527747</v>
      </c>
      <c r="AA1059"/>
      <c r="AB1059"/>
      <c r="AC1059"/>
    </row>
    <row r="1060" spans="1:29" x14ac:dyDescent="0.25">
      <c r="A1060" s="4" t="str">
        <f t="shared" si="57"/>
        <v>5205.01.11.7</v>
      </c>
      <c r="B1060" s="4" t="str">
        <f t="shared" si="58"/>
        <v>5205.01.11</v>
      </c>
      <c r="C1060" s="5" t="s">
        <v>629</v>
      </c>
      <c r="D1060" s="6" t="s">
        <v>286</v>
      </c>
      <c r="E1060" s="6" t="s">
        <v>287</v>
      </c>
      <c r="F1060" s="6" t="s">
        <v>7</v>
      </c>
      <c r="G1060" s="6" t="s">
        <v>288</v>
      </c>
      <c r="H1060" s="6" t="s">
        <v>10</v>
      </c>
      <c r="I1060" s="6" t="s">
        <v>4331</v>
      </c>
      <c r="J1060" s="6">
        <v>4467</v>
      </c>
      <c r="K1060" s="6" t="s">
        <v>4366</v>
      </c>
      <c r="L1060" s="6">
        <f t="shared" si="59"/>
        <v>7</v>
      </c>
      <c r="M1060" s="7">
        <v>0</v>
      </c>
      <c r="N1060" s="7">
        <v>78</v>
      </c>
      <c r="O1060" s="8" t="s">
        <v>4367</v>
      </c>
      <c r="P1060" s="6" t="s">
        <v>4368</v>
      </c>
      <c r="Q1060" s="6"/>
      <c r="R1060" s="6"/>
      <c r="S1060" s="6"/>
      <c r="T1060" s="6" t="s">
        <v>634</v>
      </c>
      <c r="U1060" s="6" t="s">
        <v>635</v>
      </c>
      <c r="V1060" s="6" t="s">
        <v>4335</v>
      </c>
      <c r="W1060" s="7">
        <v>2</v>
      </c>
      <c r="X1060" s="6" t="s">
        <v>4369</v>
      </c>
      <c r="Y1060" s="13">
        <v>298659186</v>
      </c>
      <c r="Z1060" s="13">
        <v>303527747</v>
      </c>
      <c r="AA1060"/>
      <c r="AB1060"/>
      <c r="AC1060"/>
    </row>
    <row r="1061" spans="1:29" x14ac:dyDescent="0.25">
      <c r="A1061" s="4" t="str">
        <f t="shared" si="57"/>
        <v>5205.01.11.8</v>
      </c>
      <c r="B1061" s="4" t="str">
        <f t="shared" si="58"/>
        <v>5205.01.11</v>
      </c>
      <c r="C1061" s="9" t="s">
        <v>629</v>
      </c>
      <c r="D1061" s="10" t="s">
        <v>286</v>
      </c>
      <c r="E1061" s="10" t="s">
        <v>287</v>
      </c>
      <c r="F1061" s="10" t="s">
        <v>7</v>
      </c>
      <c r="G1061" s="10" t="s">
        <v>288</v>
      </c>
      <c r="H1061" s="10" t="s">
        <v>10</v>
      </c>
      <c r="I1061" s="10" t="s">
        <v>4331</v>
      </c>
      <c r="J1061" s="10">
        <v>4468</v>
      </c>
      <c r="K1061" s="10" t="s">
        <v>4341</v>
      </c>
      <c r="L1061" s="6">
        <f t="shared" si="59"/>
        <v>8</v>
      </c>
      <c r="M1061" s="11">
        <v>0</v>
      </c>
      <c r="N1061" s="11">
        <v>2</v>
      </c>
      <c r="O1061" s="12" t="s">
        <v>4342</v>
      </c>
      <c r="P1061" s="10" t="s">
        <v>4343</v>
      </c>
      <c r="Q1061" s="10"/>
      <c r="R1061" s="10"/>
      <c r="S1061" s="10"/>
      <c r="T1061" s="10" t="s">
        <v>634</v>
      </c>
      <c r="U1061" s="10" t="s">
        <v>635</v>
      </c>
      <c r="V1061" s="10" t="s">
        <v>4335</v>
      </c>
      <c r="W1061" s="11">
        <v>2</v>
      </c>
      <c r="X1061" s="10" t="s">
        <v>4344</v>
      </c>
      <c r="Y1061" s="13">
        <v>298659186</v>
      </c>
      <c r="Z1061" s="13">
        <v>303527747</v>
      </c>
      <c r="AA1061"/>
      <c r="AB1061"/>
      <c r="AC1061"/>
    </row>
    <row r="1062" spans="1:29" x14ac:dyDescent="0.25">
      <c r="A1062" s="4" t="str">
        <f t="shared" si="57"/>
        <v>5205.01.11.9</v>
      </c>
      <c r="B1062" s="4" t="str">
        <f t="shared" si="58"/>
        <v>5205.01.11</v>
      </c>
      <c r="C1062" s="9" t="s">
        <v>629</v>
      </c>
      <c r="D1062" s="10" t="s">
        <v>286</v>
      </c>
      <c r="E1062" s="10" t="s">
        <v>287</v>
      </c>
      <c r="F1062" s="10" t="s">
        <v>7</v>
      </c>
      <c r="G1062" s="10" t="s">
        <v>288</v>
      </c>
      <c r="H1062" s="10" t="s">
        <v>10</v>
      </c>
      <c r="I1062" s="10" t="s">
        <v>4331</v>
      </c>
      <c r="J1062" s="10">
        <v>4469</v>
      </c>
      <c r="K1062" s="10" t="s">
        <v>4370</v>
      </c>
      <c r="L1062" s="6">
        <f t="shared" si="59"/>
        <v>9</v>
      </c>
      <c r="M1062" s="11">
        <v>0</v>
      </c>
      <c r="N1062" s="11">
        <v>265</v>
      </c>
      <c r="O1062" s="12" t="s">
        <v>4371</v>
      </c>
      <c r="P1062" s="10" t="s">
        <v>4343</v>
      </c>
      <c r="Q1062" s="10"/>
      <c r="R1062" s="10"/>
      <c r="S1062" s="10"/>
      <c r="T1062" s="10" t="s">
        <v>634</v>
      </c>
      <c r="U1062" s="10" t="s">
        <v>635</v>
      </c>
      <c r="V1062" s="10" t="s">
        <v>4335</v>
      </c>
      <c r="W1062" s="11">
        <v>2</v>
      </c>
      <c r="X1062" s="10" t="s">
        <v>4372</v>
      </c>
      <c r="Y1062" s="13">
        <v>298659186</v>
      </c>
      <c r="Z1062" s="13">
        <v>303527747</v>
      </c>
      <c r="AA1062"/>
      <c r="AB1062"/>
      <c r="AC1062"/>
    </row>
    <row r="1063" spans="1:29" x14ac:dyDescent="0.25">
      <c r="A1063" s="4" t="str">
        <f t="shared" si="57"/>
        <v>5205.01.11.10</v>
      </c>
      <c r="B1063" s="4" t="str">
        <f t="shared" si="58"/>
        <v>5205.01.11</v>
      </c>
      <c r="C1063" s="5" t="s">
        <v>629</v>
      </c>
      <c r="D1063" s="6" t="s">
        <v>286</v>
      </c>
      <c r="E1063" s="6" t="s">
        <v>287</v>
      </c>
      <c r="F1063" s="6" t="s">
        <v>7</v>
      </c>
      <c r="G1063" s="6" t="s">
        <v>288</v>
      </c>
      <c r="H1063" s="6" t="s">
        <v>10</v>
      </c>
      <c r="I1063" s="6" t="s">
        <v>4331</v>
      </c>
      <c r="J1063" s="6">
        <v>4470</v>
      </c>
      <c r="K1063" s="6" t="s">
        <v>4379</v>
      </c>
      <c r="L1063" s="6">
        <f t="shared" si="59"/>
        <v>10</v>
      </c>
      <c r="M1063" s="7">
        <v>0</v>
      </c>
      <c r="N1063" s="7">
        <v>12</v>
      </c>
      <c r="O1063" s="8" t="s">
        <v>4380</v>
      </c>
      <c r="P1063" s="6" t="s">
        <v>4343</v>
      </c>
      <c r="Q1063" s="6"/>
      <c r="R1063" s="6"/>
      <c r="S1063" s="6"/>
      <c r="T1063" s="6" t="s">
        <v>634</v>
      </c>
      <c r="U1063" s="6" t="s">
        <v>635</v>
      </c>
      <c r="V1063" s="6" t="s">
        <v>4335</v>
      </c>
      <c r="W1063" s="7">
        <v>2</v>
      </c>
      <c r="X1063" s="6" t="s">
        <v>4381</v>
      </c>
      <c r="Y1063" s="13">
        <v>298659186</v>
      </c>
      <c r="Z1063" s="13">
        <v>303527747</v>
      </c>
      <c r="AA1063"/>
      <c r="AB1063"/>
      <c r="AC1063"/>
    </row>
    <row r="1064" spans="1:29" x14ac:dyDescent="0.25">
      <c r="A1064" s="4" t="str">
        <f t="shared" si="57"/>
        <v>5205.01.11.11</v>
      </c>
      <c r="B1064" s="4" t="str">
        <f t="shared" si="58"/>
        <v>5205.01.11</v>
      </c>
      <c r="C1064" s="9" t="s">
        <v>629</v>
      </c>
      <c r="D1064" s="10" t="s">
        <v>286</v>
      </c>
      <c r="E1064" s="10" t="s">
        <v>287</v>
      </c>
      <c r="F1064" s="10" t="s">
        <v>7</v>
      </c>
      <c r="G1064" s="10" t="s">
        <v>288</v>
      </c>
      <c r="H1064" s="10" t="s">
        <v>10</v>
      </c>
      <c r="I1064" s="10" t="s">
        <v>4331</v>
      </c>
      <c r="J1064" s="10">
        <v>4471</v>
      </c>
      <c r="K1064" s="10" t="s">
        <v>4401</v>
      </c>
      <c r="L1064" s="6">
        <f t="shared" si="59"/>
        <v>11</v>
      </c>
      <c r="M1064" s="11">
        <v>0</v>
      </c>
      <c r="N1064" s="11">
        <v>7</v>
      </c>
      <c r="O1064" s="12" t="s">
        <v>4402</v>
      </c>
      <c r="P1064" s="10" t="s">
        <v>4343</v>
      </c>
      <c r="Q1064" s="10"/>
      <c r="R1064" s="10"/>
      <c r="S1064" s="10"/>
      <c r="T1064" s="10" t="s">
        <v>634</v>
      </c>
      <c r="U1064" s="10" t="s">
        <v>635</v>
      </c>
      <c r="V1064" s="10" t="s">
        <v>4335</v>
      </c>
      <c r="W1064" s="11">
        <v>2</v>
      </c>
      <c r="X1064" s="10" t="s">
        <v>4403</v>
      </c>
      <c r="Y1064" s="13">
        <v>298659186</v>
      </c>
      <c r="Z1064" s="13">
        <v>303527747</v>
      </c>
      <c r="AA1064"/>
      <c r="AB1064"/>
      <c r="AC1064"/>
    </row>
    <row r="1065" spans="1:29" x14ac:dyDescent="0.25">
      <c r="A1065" s="4" t="str">
        <f t="shared" si="57"/>
        <v>5205.01.11.12</v>
      </c>
      <c r="B1065" s="4" t="str">
        <f t="shared" si="58"/>
        <v>5205.01.11</v>
      </c>
      <c r="C1065" s="5" t="s">
        <v>629</v>
      </c>
      <c r="D1065" s="6" t="s">
        <v>286</v>
      </c>
      <c r="E1065" s="6" t="s">
        <v>287</v>
      </c>
      <c r="F1065" s="6" t="s">
        <v>7</v>
      </c>
      <c r="G1065" s="6" t="s">
        <v>288</v>
      </c>
      <c r="H1065" s="6" t="s">
        <v>10</v>
      </c>
      <c r="I1065" s="6" t="s">
        <v>4331</v>
      </c>
      <c r="J1065" s="6">
        <v>4472</v>
      </c>
      <c r="K1065" s="6" t="s">
        <v>4392</v>
      </c>
      <c r="L1065" s="6">
        <f t="shared" si="59"/>
        <v>12</v>
      </c>
      <c r="M1065" s="7">
        <v>0</v>
      </c>
      <c r="N1065" s="7">
        <v>1</v>
      </c>
      <c r="O1065" s="8" t="s">
        <v>4393</v>
      </c>
      <c r="P1065" s="6" t="s">
        <v>4343</v>
      </c>
      <c r="Q1065" s="6"/>
      <c r="R1065" s="6"/>
      <c r="S1065" s="6"/>
      <c r="T1065" s="6" t="s">
        <v>634</v>
      </c>
      <c r="U1065" s="6" t="s">
        <v>635</v>
      </c>
      <c r="V1065" s="6" t="s">
        <v>4335</v>
      </c>
      <c r="W1065" s="7">
        <v>2</v>
      </c>
      <c r="X1065" s="6" t="s">
        <v>4394</v>
      </c>
      <c r="Y1065" s="13">
        <v>298659186</v>
      </c>
      <c r="Z1065" s="13">
        <v>303527747</v>
      </c>
      <c r="AA1065"/>
      <c r="AB1065"/>
      <c r="AC1065"/>
    </row>
    <row r="1066" spans="1:29" x14ac:dyDescent="0.25">
      <c r="A1066" s="4" t="str">
        <f t="shared" si="57"/>
        <v>5205.01.11.13</v>
      </c>
      <c r="B1066" s="4" t="str">
        <f t="shared" si="58"/>
        <v>5205.01.11</v>
      </c>
      <c r="C1066" s="5" t="s">
        <v>629</v>
      </c>
      <c r="D1066" s="6" t="s">
        <v>286</v>
      </c>
      <c r="E1066" s="6" t="s">
        <v>287</v>
      </c>
      <c r="F1066" s="6" t="s">
        <v>7</v>
      </c>
      <c r="G1066" s="6" t="s">
        <v>288</v>
      </c>
      <c r="H1066" s="6" t="s">
        <v>10</v>
      </c>
      <c r="I1066" s="6" t="s">
        <v>4331</v>
      </c>
      <c r="J1066" s="6">
        <v>4473</v>
      </c>
      <c r="K1066" s="6" t="s">
        <v>4373</v>
      </c>
      <c r="L1066" s="6">
        <f t="shared" si="59"/>
        <v>13</v>
      </c>
      <c r="M1066" s="7">
        <v>0</v>
      </c>
      <c r="N1066" s="7">
        <v>6047</v>
      </c>
      <c r="O1066" s="8" t="s">
        <v>4374</v>
      </c>
      <c r="P1066" s="6" t="s">
        <v>4334</v>
      </c>
      <c r="Q1066" s="6"/>
      <c r="R1066" s="6"/>
      <c r="S1066" s="6"/>
      <c r="T1066" s="6" t="s">
        <v>634</v>
      </c>
      <c r="U1066" s="6" t="s">
        <v>635</v>
      </c>
      <c r="V1066" s="6" t="s">
        <v>4335</v>
      </c>
      <c r="W1066" s="7">
        <v>2</v>
      </c>
      <c r="X1066" s="6" t="s">
        <v>4375</v>
      </c>
      <c r="Y1066" s="13">
        <v>298659186</v>
      </c>
      <c r="Z1066" s="13">
        <v>303527747</v>
      </c>
      <c r="AA1066"/>
      <c r="AB1066"/>
      <c r="AC1066"/>
    </row>
    <row r="1067" spans="1:29" x14ac:dyDescent="0.25">
      <c r="A1067" s="4" t="str">
        <f t="shared" si="57"/>
        <v>5205.01.11.14</v>
      </c>
      <c r="B1067" s="4" t="str">
        <f t="shared" si="58"/>
        <v>5205.01.11</v>
      </c>
      <c r="C1067" s="5" t="s">
        <v>629</v>
      </c>
      <c r="D1067" s="6" t="s">
        <v>286</v>
      </c>
      <c r="E1067" s="6" t="s">
        <v>287</v>
      </c>
      <c r="F1067" s="6" t="s">
        <v>7</v>
      </c>
      <c r="G1067" s="6" t="s">
        <v>288</v>
      </c>
      <c r="H1067" s="6" t="s">
        <v>10</v>
      </c>
      <c r="I1067" s="6" t="s">
        <v>4331</v>
      </c>
      <c r="J1067" s="6">
        <v>4474</v>
      </c>
      <c r="K1067" s="6" t="s">
        <v>4351</v>
      </c>
      <c r="L1067" s="6">
        <f t="shared" si="59"/>
        <v>14</v>
      </c>
      <c r="M1067" s="7">
        <v>0</v>
      </c>
      <c r="N1067" s="7">
        <v>24</v>
      </c>
      <c r="O1067" s="8" t="s">
        <v>4352</v>
      </c>
      <c r="P1067" s="6" t="s">
        <v>4334</v>
      </c>
      <c r="Q1067" s="6"/>
      <c r="R1067" s="6"/>
      <c r="S1067" s="6"/>
      <c r="T1067" s="6" t="s">
        <v>634</v>
      </c>
      <c r="U1067" s="6" t="s">
        <v>635</v>
      </c>
      <c r="V1067" s="6" t="s">
        <v>4335</v>
      </c>
      <c r="W1067" s="7">
        <v>2</v>
      </c>
      <c r="X1067" s="6" t="s">
        <v>4353</v>
      </c>
      <c r="Y1067" s="13">
        <v>298659186</v>
      </c>
      <c r="Z1067" s="13">
        <v>303527747</v>
      </c>
      <c r="AA1067"/>
      <c r="AB1067"/>
      <c r="AC1067"/>
    </row>
    <row r="1068" spans="1:29" x14ac:dyDescent="0.25">
      <c r="A1068" s="4" t="str">
        <f t="shared" si="57"/>
        <v>5205.01.11.15</v>
      </c>
      <c r="B1068" s="4" t="str">
        <f t="shared" si="58"/>
        <v>5205.01.11</v>
      </c>
      <c r="C1068" s="5" t="s">
        <v>629</v>
      </c>
      <c r="D1068" s="6" t="s">
        <v>286</v>
      </c>
      <c r="E1068" s="6" t="s">
        <v>287</v>
      </c>
      <c r="F1068" s="6" t="s">
        <v>7</v>
      </c>
      <c r="G1068" s="6" t="s">
        <v>288</v>
      </c>
      <c r="H1068" s="6" t="s">
        <v>10</v>
      </c>
      <c r="I1068" s="6" t="s">
        <v>4331</v>
      </c>
      <c r="J1068" s="6">
        <v>4475</v>
      </c>
      <c r="K1068" s="6" t="s">
        <v>4345</v>
      </c>
      <c r="L1068" s="6">
        <f t="shared" si="59"/>
        <v>15</v>
      </c>
      <c r="M1068" s="7">
        <v>0</v>
      </c>
      <c r="N1068" s="7">
        <v>2268</v>
      </c>
      <c r="O1068" s="8" t="s">
        <v>4346</v>
      </c>
      <c r="P1068" s="6" t="s">
        <v>4343</v>
      </c>
      <c r="Q1068" s="6"/>
      <c r="R1068" s="6"/>
      <c r="S1068" s="6"/>
      <c r="T1068" s="6" t="s">
        <v>634</v>
      </c>
      <c r="U1068" s="6" t="s">
        <v>635</v>
      </c>
      <c r="V1068" s="6" t="s">
        <v>4335</v>
      </c>
      <c r="W1068" s="7">
        <v>2</v>
      </c>
      <c r="X1068" s="6" t="s">
        <v>4347</v>
      </c>
      <c r="Y1068" s="13">
        <v>298659186</v>
      </c>
      <c r="Z1068" s="13">
        <v>303527747</v>
      </c>
      <c r="AA1068"/>
      <c r="AB1068"/>
      <c r="AC1068"/>
    </row>
    <row r="1069" spans="1:29" x14ac:dyDescent="0.25">
      <c r="A1069" s="4" t="str">
        <f t="shared" si="57"/>
        <v>5205.01.11.16</v>
      </c>
      <c r="B1069" s="4" t="str">
        <f t="shared" si="58"/>
        <v>5205.01.11</v>
      </c>
      <c r="C1069" s="5" t="s">
        <v>629</v>
      </c>
      <c r="D1069" s="6" t="s">
        <v>286</v>
      </c>
      <c r="E1069" s="6" t="s">
        <v>287</v>
      </c>
      <c r="F1069" s="6" t="s">
        <v>7</v>
      </c>
      <c r="G1069" s="6" t="s">
        <v>288</v>
      </c>
      <c r="H1069" s="6" t="s">
        <v>10</v>
      </c>
      <c r="I1069" s="6" t="s">
        <v>4331</v>
      </c>
      <c r="J1069" s="6">
        <v>4476</v>
      </c>
      <c r="K1069" s="6" t="s">
        <v>4358</v>
      </c>
      <c r="L1069" s="6">
        <f t="shared" si="59"/>
        <v>16</v>
      </c>
      <c r="M1069" s="7">
        <v>0</v>
      </c>
      <c r="N1069" s="7">
        <v>2520</v>
      </c>
      <c r="O1069" s="8" t="s">
        <v>4359</v>
      </c>
      <c r="P1069" s="6" t="s">
        <v>4360</v>
      </c>
      <c r="Q1069" s="6"/>
      <c r="R1069" s="6"/>
      <c r="S1069" s="6"/>
      <c r="T1069" s="6" t="s">
        <v>634</v>
      </c>
      <c r="U1069" s="6" t="s">
        <v>635</v>
      </c>
      <c r="V1069" s="6" t="s">
        <v>4335</v>
      </c>
      <c r="W1069" s="7">
        <v>2</v>
      </c>
      <c r="X1069" s="6" t="s">
        <v>4361</v>
      </c>
      <c r="Y1069" s="13">
        <v>298659186</v>
      </c>
      <c r="Z1069" s="13">
        <v>303527747</v>
      </c>
      <c r="AA1069"/>
      <c r="AB1069"/>
      <c r="AC1069"/>
    </row>
    <row r="1070" spans="1:29" x14ac:dyDescent="0.25">
      <c r="A1070" s="4" t="str">
        <f t="shared" si="57"/>
        <v>5205.01.11.17</v>
      </c>
      <c r="B1070" s="4" t="str">
        <f t="shared" si="58"/>
        <v>5205.01.11</v>
      </c>
      <c r="C1070" s="9" t="s">
        <v>629</v>
      </c>
      <c r="D1070" s="10" t="s">
        <v>286</v>
      </c>
      <c r="E1070" s="10" t="s">
        <v>287</v>
      </c>
      <c r="F1070" s="10" t="s">
        <v>7</v>
      </c>
      <c r="G1070" s="10" t="s">
        <v>288</v>
      </c>
      <c r="H1070" s="10" t="s">
        <v>10</v>
      </c>
      <c r="I1070" s="10" t="s">
        <v>4331</v>
      </c>
      <c r="J1070" s="10">
        <v>4477</v>
      </c>
      <c r="K1070" s="10" t="s">
        <v>4348</v>
      </c>
      <c r="L1070" s="6">
        <f t="shared" si="59"/>
        <v>17</v>
      </c>
      <c r="M1070" s="11">
        <v>0</v>
      </c>
      <c r="N1070" s="11">
        <v>252</v>
      </c>
      <c r="O1070" s="12" t="s">
        <v>4349</v>
      </c>
      <c r="P1070" s="10" t="s">
        <v>4343</v>
      </c>
      <c r="Q1070" s="10"/>
      <c r="R1070" s="10"/>
      <c r="S1070" s="10"/>
      <c r="T1070" s="10" t="s">
        <v>634</v>
      </c>
      <c r="U1070" s="10" t="s">
        <v>635</v>
      </c>
      <c r="V1070" s="10" t="s">
        <v>4335</v>
      </c>
      <c r="W1070" s="11">
        <v>2</v>
      </c>
      <c r="X1070" s="10" t="s">
        <v>4350</v>
      </c>
      <c r="Y1070" s="13">
        <v>298659186</v>
      </c>
      <c r="Z1070" s="13">
        <v>303527747</v>
      </c>
      <c r="AA1070"/>
      <c r="AB1070"/>
      <c r="AC1070"/>
    </row>
    <row r="1071" spans="1:29" x14ac:dyDescent="0.25">
      <c r="A1071" s="4" t="str">
        <f t="shared" si="57"/>
        <v>5205.01.11.18</v>
      </c>
      <c r="B1071" s="4" t="str">
        <f t="shared" si="58"/>
        <v>5205.01.11</v>
      </c>
      <c r="C1071" s="5" t="s">
        <v>629</v>
      </c>
      <c r="D1071" s="6" t="s">
        <v>286</v>
      </c>
      <c r="E1071" s="6" t="s">
        <v>287</v>
      </c>
      <c r="F1071" s="6" t="s">
        <v>7</v>
      </c>
      <c r="G1071" s="6" t="s">
        <v>288</v>
      </c>
      <c r="H1071" s="6" t="s">
        <v>10</v>
      </c>
      <c r="I1071" s="6" t="s">
        <v>4331</v>
      </c>
      <c r="J1071" s="6">
        <v>4478</v>
      </c>
      <c r="K1071" s="6" t="s">
        <v>4337</v>
      </c>
      <c r="L1071" s="6">
        <f t="shared" si="59"/>
        <v>18</v>
      </c>
      <c r="M1071" s="7">
        <v>0</v>
      </c>
      <c r="N1071" s="7">
        <v>40</v>
      </c>
      <c r="O1071" s="8" t="s">
        <v>4338</v>
      </c>
      <c r="P1071" s="6" t="s">
        <v>4339</v>
      </c>
      <c r="Q1071" s="6"/>
      <c r="R1071" s="6"/>
      <c r="S1071" s="6"/>
      <c r="T1071" s="6" t="s">
        <v>634</v>
      </c>
      <c r="U1071" s="6" t="s">
        <v>635</v>
      </c>
      <c r="V1071" s="6" t="s">
        <v>4335</v>
      </c>
      <c r="W1071" s="7">
        <v>2</v>
      </c>
      <c r="X1071" s="6" t="s">
        <v>4340</v>
      </c>
      <c r="Y1071" s="13">
        <v>298659186</v>
      </c>
      <c r="Z1071" s="13">
        <v>303527747</v>
      </c>
      <c r="AA1071"/>
      <c r="AB1071"/>
      <c r="AC1071"/>
    </row>
    <row r="1072" spans="1:29" x14ac:dyDescent="0.25">
      <c r="A1072" s="4" t="str">
        <f t="shared" si="57"/>
        <v>5205.01.11.19</v>
      </c>
      <c r="B1072" s="4" t="str">
        <f t="shared" si="58"/>
        <v>5205.01.11</v>
      </c>
      <c r="C1072" s="9" t="s">
        <v>629</v>
      </c>
      <c r="D1072" s="10" t="s">
        <v>286</v>
      </c>
      <c r="E1072" s="10" t="s">
        <v>287</v>
      </c>
      <c r="F1072" s="10" t="s">
        <v>7</v>
      </c>
      <c r="G1072" s="10" t="s">
        <v>288</v>
      </c>
      <c r="H1072" s="10" t="s">
        <v>10</v>
      </c>
      <c r="I1072" s="10" t="s">
        <v>4331</v>
      </c>
      <c r="J1072" s="10">
        <v>4479</v>
      </c>
      <c r="K1072" s="10" t="s">
        <v>4382</v>
      </c>
      <c r="L1072" s="6">
        <f t="shared" si="59"/>
        <v>19</v>
      </c>
      <c r="M1072" s="11">
        <v>0</v>
      </c>
      <c r="N1072" s="11">
        <v>2</v>
      </c>
      <c r="O1072" s="12" t="s">
        <v>4383</v>
      </c>
      <c r="P1072" s="10" t="s">
        <v>4384</v>
      </c>
      <c r="Q1072" s="10"/>
      <c r="R1072" s="10"/>
      <c r="S1072" s="10"/>
      <c r="T1072" s="10" t="s">
        <v>634</v>
      </c>
      <c r="U1072" s="10" t="s">
        <v>635</v>
      </c>
      <c r="V1072" s="10" t="s">
        <v>4335</v>
      </c>
      <c r="W1072" s="11">
        <v>2</v>
      </c>
      <c r="X1072" s="10" t="s">
        <v>4385</v>
      </c>
      <c r="Y1072" s="13">
        <v>298659186</v>
      </c>
      <c r="Z1072" s="13">
        <v>303527747</v>
      </c>
      <c r="AA1072"/>
      <c r="AB1072"/>
      <c r="AC1072"/>
    </row>
    <row r="1073" spans="1:29" x14ac:dyDescent="0.25">
      <c r="A1073" s="4" t="str">
        <f t="shared" si="57"/>
        <v>5205.01.11.20</v>
      </c>
      <c r="B1073" s="4" t="str">
        <f t="shared" si="58"/>
        <v>5205.01.11</v>
      </c>
      <c r="C1073" s="9" t="s">
        <v>629</v>
      </c>
      <c r="D1073" s="10" t="s">
        <v>286</v>
      </c>
      <c r="E1073" s="10" t="s">
        <v>287</v>
      </c>
      <c r="F1073" s="10" t="s">
        <v>7</v>
      </c>
      <c r="G1073" s="10" t="s">
        <v>288</v>
      </c>
      <c r="H1073" s="10" t="s">
        <v>10</v>
      </c>
      <c r="I1073" s="10" t="s">
        <v>4331</v>
      </c>
      <c r="J1073" s="10">
        <v>5004</v>
      </c>
      <c r="K1073" s="10" t="s">
        <v>4332</v>
      </c>
      <c r="L1073" s="6">
        <f t="shared" si="59"/>
        <v>20</v>
      </c>
      <c r="M1073" s="11">
        <v>0</v>
      </c>
      <c r="N1073" s="11">
        <v>15340</v>
      </c>
      <c r="O1073" s="12" t="s">
        <v>4333</v>
      </c>
      <c r="P1073" s="10" t="s">
        <v>4334</v>
      </c>
      <c r="Q1073" s="10"/>
      <c r="R1073" s="10"/>
      <c r="S1073" s="10"/>
      <c r="T1073" s="10" t="s">
        <v>634</v>
      </c>
      <c r="U1073" s="10" t="s">
        <v>635</v>
      </c>
      <c r="V1073" s="10" t="s">
        <v>4335</v>
      </c>
      <c r="W1073" s="11">
        <v>2</v>
      </c>
      <c r="X1073" s="10" t="s">
        <v>4336</v>
      </c>
      <c r="Y1073" s="13">
        <v>298659186</v>
      </c>
      <c r="Z1073" s="13">
        <v>303527747</v>
      </c>
      <c r="AA1073"/>
      <c r="AB1073"/>
      <c r="AC1073"/>
    </row>
    <row r="1074" spans="1:29" x14ac:dyDescent="0.25">
      <c r="A1074" s="4" t="str">
        <f t="shared" si="57"/>
        <v>5205.01.11.21</v>
      </c>
      <c r="B1074" s="4" t="str">
        <f t="shared" si="58"/>
        <v>5205.01.11</v>
      </c>
      <c r="C1074" s="9" t="s">
        <v>629</v>
      </c>
      <c r="D1074" s="10" t="s">
        <v>286</v>
      </c>
      <c r="E1074" s="10" t="s">
        <v>287</v>
      </c>
      <c r="F1074" s="10" t="s">
        <v>7</v>
      </c>
      <c r="G1074" s="10" t="s">
        <v>288</v>
      </c>
      <c r="H1074" s="10" t="s">
        <v>10</v>
      </c>
      <c r="I1074" s="10" t="s">
        <v>4331</v>
      </c>
      <c r="J1074" s="10">
        <v>5137</v>
      </c>
      <c r="K1074" s="10" t="s">
        <v>4395</v>
      </c>
      <c r="L1074" s="6">
        <f t="shared" si="59"/>
        <v>21</v>
      </c>
      <c r="M1074" s="11">
        <v>0</v>
      </c>
      <c r="N1074" s="11">
        <v>353524</v>
      </c>
      <c r="O1074" s="12" t="s">
        <v>4390</v>
      </c>
      <c r="P1074" s="10" t="s">
        <v>1501</v>
      </c>
      <c r="Q1074" s="10"/>
      <c r="R1074" s="10"/>
      <c r="S1074" s="10"/>
      <c r="T1074" s="10" t="s">
        <v>634</v>
      </c>
      <c r="U1074" s="10" t="s">
        <v>635</v>
      </c>
      <c r="V1074" s="10" t="s">
        <v>4335</v>
      </c>
      <c r="W1074" s="11">
        <v>2</v>
      </c>
      <c r="X1074" s="10" t="s">
        <v>4396</v>
      </c>
      <c r="Y1074" s="13">
        <v>298659186</v>
      </c>
      <c r="Z1074" s="13">
        <v>303527747</v>
      </c>
      <c r="AA1074"/>
      <c r="AB1074"/>
      <c r="AC1074"/>
    </row>
    <row r="1075" spans="1:29" x14ac:dyDescent="0.25">
      <c r="A1075" s="4" t="str">
        <f t="shared" si="57"/>
        <v>5206.01.11.1</v>
      </c>
      <c r="B1075" s="4" t="str">
        <f t="shared" si="58"/>
        <v>5206.01.11</v>
      </c>
      <c r="C1075" s="5" t="s">
        <v>629</v>
      </c>
      <c r="D1075" s="6" t="s">
        <v>289</v>
      </c>
      <c r="E1075" s="6" t="s">
        <v>290</v>
      </c>
      <c r="F1075" s="6" t="s">
        <v>7</v>
      </c>
      <c r="G1075" s="6" t="s">
        <v>291</v>
      </c>
      <c r="H1075" s="6" t="s">
        <v>10</v>
      </c>
      <c r="I1075" s="6" t="s">
        <v>4404</v>
      </c>
      <c r="J1075" s="6">
        <v>5163</v>
      </c>
      <c r="K1075" s="6" t="s">
        <v>4411</v>
      </c>
      <c r="L1075" s="6">
        <f t="shared" si="59"/>
        <v>1</v>
      </c>
      <c r="M1075" s="7">
        <v>0</v>
      </c>
      <c r="N1075" s="7">
        <v>48</v>
      </c>
      <c r="O1075" s="8" t="s">
        <v>4406</v>
      </c>
      <c r="P1075" s="6" t="s">
        <v>1501</v>
      </c>
      <c r="Q1075" s="6"/>
      <c r="R1075" s="6"/>
      <c r="S1075" s="6"/>
      <c r="T1075" s="6" t="s">
        <v>634</v>
      </c>
      <c r="U1075" s="6" t="s">
        <v>635</v>
      </c>
      <c r="V1075" s="6" t="s">
        <v>4407</v>
      </c>
      <c r="W1075" s="7">
        <v>2</v>
      </c>
      <c r="X1075" s="6" t="s">
        <v>4412</v>
      </c>
      <c r="Y1075" s="13">
        <v>480670350</v>
      </c>
      <c r="Z1075" s="13">
        <v>488222850</v>
      </c>
      <c r="AA1075"/>
      <c r="AB1075"/>
      <c r="AC1075"/>
    </row>
    <row r="1076" spans="1:29" x14ac:dyDescent="0.25">
      <c r="A1076" s="4" t="str">
        <f t="shared" si="57"/>
        <v>5206.01.11.2</v>
      </c>
      <c r="B1076" s="4" t="str">
        <f t="shared" si="58"/>
        <v>5206.01.11</v>
      </c>
      <c r="C1076" s="5" t="s">
        <v>629</v>
      </c>
      <c r="D1076" s="6" t="s">
        <v>289</v>
      </c>
      <c r="E1076" s="6" t="s">
        <v>290</v>
      </c>
      <c r="F1076" s="6" t="s">
        <v>7</v>
      </c>
      <c r="G1076" s="6" t="s">
        <v>291</v>
      </c>
      <c r="H1076" s="6" t="s">
        <v>10</v>
      </c>
      <c r="I1076" s="6" t="s">
        <v>4404</v>
      </c>
      <c r="J1076" s="6">
        <v>5165</v>
      </c>
      <c r="K1076" s="6" t="s">
        <v>4405</v>
      </c>
      <c r="L1076" s="6">
        <f t="shared" si="59"/>
        <v>2</v>
      </c>
      <c r="M1076" s="7">
        <v>0</v>
      </c>
      <c r="N1076" s="7">
        <v>17</v>
      </c>
      <c r="O1076" s="8" t="s">
        <v>4406</v>
      </c>
      <c r="P1076" s="6" t="s">
        <v>1501</v>
      </c>
      <c r="Q1076" s="6"/>
      <c r="R1076" s="6"/>
      <c r="S1076" s="6"/>
      <c r="T1076" s="6" t="s">
        <v>634</v>
      </c>
      <c r="U1076" s="6" t="s">
        <v>635</v>
      </c>
      <c r="V1076" s="6" t="s">
        <v>4407</v>
      </c>
      <c r="W1076" s="7">
        <v>2</v>
      </c>
      <c r="X1076" s="6" t="s">
        <v>4408</v>
      </c>
      <c r="Y1076" s="13">
        <v>480670350</v>
      </c>
      <c r="Z1076" s="13">
        <v>488222850</v>
      </c>
      <c r="AA1076"/>
      <c r="AB1076"/>
      <c r="AC1076"/>
    </row>
    <row r="1077" spans="1:29" x14ac:dyDescent="0.25">
      <c r="A1077" s="4" t="str">
        <f t="shared" si="57"/>
        <v>5206.01.11.3</v>
      </c>
      <c r="B1077" s="4" t="str">
        <f t="shared" si="58"/>
        <v>5206.01.11</v>
      </c>
      <c r="C1077" s="9" t="s">
        <v>629</v>
      </c>
      <c r="D1077" s="10" t="s">
        <v>289</v>
      </c>
      <c r="E1077" s="10" t="s">
        <v>290</v>
      </c>
      <c r="F1077" s="10" t="s">
        <v>7</v>
      </c>
      <c r="G1077" s="10" t="s">
        <v>291</v>
      </c>
      <c r="H1077" s="10" t="s">
        <v>10</v>
      </c>
      <c r="I1077" s="10" t="s">
        <v>4404</v>
      </c>
      <c r="J1077" s="10">
        <v>5167</v>
      </c>
      <c r="K1077" s="10" t="s">
        <v>4409</v>
      </c>
      <c r="L1077" s="6">
        <f t="shared" si="59"/>
        <v>3</v>
      </c>
      <c r="M1077" s="11">
        <v>0</v>
      </c>
      <c r="N1077" s="11">
        <v>135</v>
      </c>
      <c r="O1077" s="12" t="s">
        <v>4406</v>
      </c>
      <c r="P1077" s="10" t="s">
        <v>1501</v>
      </c>
      <c r="Q1077" s="10"/>
      <c r="R1077" s="10"/>
      <c r="S1077" s="10"/>
      <c r="T1077" s="10" t="s">
        <v>634</v>
      </c>
      <c r="U1077" s="10" t="s">
        <v>635</v>
      </c>
      <c r="V1077" s="10" t="s">
        <v>4407</v>
      </c>
      <c r="W1077" s="11">
        <v>2</v>
      </c>
      <c r="X1077" s="10" t="s">
        <v>4410</v>
      </c>
      <c r="Y1077" s="13">
        <v>480670350</v>
      </c>
      <c r="Z1077" s="13">
        <v>488222850</v>
      </c>
      <c r="AA1077"/>
      <c r="AB1077"/>
      <c r="AC1077"/>
    </row>
    <row r="1078" spans="1:29" x14ac:dyDescent="0.25">
      <c r="A1078" s="4" t="str">
        <f t="shared" si="57"/>
        <v>5207.01.11.1</v>
      </c>
      <c r="B1078" s="4" t="str">
        <f t="shared" si="58"/>
        <v>5207.01.11</v>
      </c>
      <c r="C1078" s="9" t="s">
        <v>629</v>
      </c>
      <c r="D1078" s="10" t="s">
        <v>292</v>
      </c>
      <c r="E1078" s="10" t="s">
        <v>293</v>
      </c>
      <c r="F1078" s="10" t="s">
        <v>7</v>
      </c>
      <c r="G1078" s="10" t="s">
        <v>294</v>
      </c>
      <c r="H1078" s="10" t="s">
        <v>10</v>
      </c>
      <c r="I1078" s="10" t="s">
        <v>4413</v>
      </c>
      <c r="J1078" s="10">
        <v>3142</v>
      </c>
      <c r="K1078" s="10" t="s">
        <v>4414</v>
      </c>
      <c r="L1078" s="6">
        <f t="shared" si="59"/>
        <v>1</v>
      </c>
      <c r="M1078" s="11">
        <v>64246905.789999999</v>
      </c>
      <c r="N1078" s="11">
        <v>60</v>
      </c>
      <c r="O1078" s="12" t="s">
        <v>4415</v>
      </c>
      <c r="P1078" s="10" t="s">
        <v>4416</v>
      </c>
      <c r="Q1078" s="10"/>
      <c r="R1078" s="10"/>
      <c r="S1078" s="10"/>
      <c r="T1078" s="10" t="s">
        <v>634</v>
      </c>
      <c r="U1078" s="10" t="s">
        <v>635</v>
      </c>
      <c r="V1078" s="10" t="s">
        <v>4417</v>
      </c>
      <c r="W1078" s="11">
        <v>2</v>
      </c>
      <c r="X1078" s="10" t="s">
        <v>4418</v>
      </c>
      <c r="Y1078" s="13">
        <v>230927447</v>
      </c>
      <c r="Z1078" s="13">
        <v>230927447</v>
      </c>
      <c r="AA1078"/>
      <c r="AB1078"/>
      <c r="AC1078"/>
    </row>
    <row r="1079" spans="1:29" x14ac:dyDescent="0.25">
      <c r="A1079" s="4" t="str">
        <f t="shared" si="57"/>
        <v>5207.01.11.2</v>
      </c>
      <c r="B1079" s="4" t="str">
        <f t="shared" si="58"/>
        <v>5207.01.11</v>
      </c>
      <c r="C1079" s="5" t="s">
        <v>629</v>
      </c>
      <c r="D1079" s="6" t="s">
        <v>292</v>
      </c>
      <c r="E1079" s="6" t="s">
        <v>293</v>
      </c>
      <c r="F1079" s="6" t="s">
        <v>7</v>
      </c>
      <c r="G1079" s="6" t="s">
        <v>294</v>
      </c>
      <c r="H1079" s="6" t="s">
        <v>10</v>
      </c>
      <c r="I1079" s="6" t="s">
        <v>4413</v>
      </c>
      <c r="J1079" s="6">
        <v>3153</v>
      </c>
      <c r="K1079" s="6" t="s">
        <v>4444</v>
      </c>
      <c r="L1079" s="6">
        <f t="shared" si="59"/>
        <v>2</v>
      </c>
      <c r="M1079" s="7">
        <v>21073966</v>
      </c>
      <c r="N1079" s="7">
        <v>93</v>
      </c>
      <c r="O1079" s="8" t="s">
        <v>123</v>
      </c>
      <c r="P1079" s="6" t="s">
        <v>4445</v>
      </c>
      <c r="Q1079" s="6"/>
      <c r="R1079" s="6"/>
      <c r="S1079" s="6"/>
      <c r="T1079" s="6" t="s">
        <v>634</v>
      </c>
      <c r="U1079" s="6" t="s">
        <v>635</v>
      </c>
      <c r="V1079" s="6" t="s">
        <v>4417</v>
      </c>
      <c r="W1079" s="7">
        <v>2</v>
      </c>
      <c r="X1079" s="6" t="s">
        <v>4446</v>
      </c>
      <c r="Y1079" s="13">
        <v>230927447</v>
      </c>
      <c r="Z1079" s="13">
        <v>230927447</v>
      </c>
      <c r="AA1079"/>
      <c r="AB1079"/>
      <c r="AC1079"/>
    </row>
    <row r="1080" spans="1:29" x14ac:dyDescent="0.25">
      <c r="A1080" s="4" t="str">
        <f t="shared" si="57"/>
        <v>5207.01.11.3</v>
      </c>
      <c r="B1080" s="4" t="str">
        <f t="shared" si="58"/>
        <v>5207.01.11</v>
      </c>
      <c r="C1080" s="5" t="s">
        <v>629</v>
      </c>
      <c r="D1080" s="6" t="s">
        <v>292</v>
      </c>
      <c r="E1080" s="6" t="s">
        <v>293</v>
      </c>
      <c r="F1080" s="6" t="s">
        <v>7</v>
      </c>
      <c r="G1080" s="6" t="s">
        <v>294</v>
      </c>
      <c r="H1080" s="6" t="s">
        <v>10</v>
      </c>
      <c r="I1080" s="6" t="s">
        <v>4413</v>
      </c>
      <c r="J1080" s="6">
        <v>3154</v>
      </c>
      <c r="K1080" s="6" t="s">
        <v>4427</v>
      </c>
      <c r="L1080" s="6">
        <f t="shared" si="59"/>
        <v>3</v>
      </c>
      <c r="M1080" s="7">
        <v>47383298</v>
      </c>
      <c r="N1080" s="7">
        <v>98</v>
      </c>
      <c r="O1080" s="8" t="s">
        <v>4428</v>
      </c>
      <c r="P1080" s="6" t="s">
        <v>4429</v>
      </c>
      <c r="Q1080" s="6"/>
      <c r="R1080" s="6"/>
      <c r="S1080" s="6"/>
      <c r="T1080" s="6" t="s">
        <v>634</v>
      </c>
      <c r="U1080" s="6" t="s">
        <v>635</v>
      </c>
      <c r="V1080" s="6" t="s">
        <v>4417</v>
      </c>
      <c r="W1080" s="7">
        <v>2</v>
      </c>
      <c r="X1080" s="6" t="s">
        <v>4430</v>
      </c>
      <c r="Y1080" s="13">
        <v>230927447</v>
      </c>
      <c r="Z1080" s="13">
        <v>230927447</v>
      </c>
      <c r="AA1080"/>
      <c r="AB1080"/>
      <c r="AC1080"/>
    </row>
    <row r="1081" spans="1:29" x14ac:dyDescent="0.25">
      <c r="A1081" s="4" t="str">
        <f t="shared" si="57"/>
        <v>5207.01.11.4</v>
      </c>
      <c r="B1081" s="4" t="str">
        <f t="shared" si="58"/>
        <v>5207.01.11</v>
      </c>
      <c r="C1081" s="9" t="s">
        <v>629</v>
      </c>
      <c r="D1081" s="10" t="s">
        <v>292</v>
      </c>
      <c r="E1081" s="10" t="s">
        <v>293</v>
      </c>
      <c r="F1081" s="10" t="s">
        <v>7</v>
      </c>
      <c r="G1081" s="10" t="s">
        <v>294</v>
      </c>
      <c r="H1081" s="10" t="s">
        <v>10</v>
      </c>
      <c r="I1081" s="10" t="s">
        <v>4413</v>
      </c>
      <c r="J1081" s="10">
        <v>3156</v>
      </c>
      <c r="K1081" s="10" t="s">
        <v>4423</v>
      </c>
      <c r="L1081" s="6">
        <f t="shared" si="59"/>
        <v>4</v>
      </c>
      <c r="M1081" s="11">
        <v>33976371</v>
      </c>
      <c r="N1081" s="11">
        <v>100</v>
      </c>
      <c r="O1081" s="12" t="s">
        <v>4424</v>
      </c>
      <c r="P1081" s="10" t="s">
        <v>4425</v>
      </c>
      <c r="Q1081" s="10"/>
      <c r="R1081" s="10"/>
      <c r="S1081" s="10"/>
      <c r="T1081" s="10" t="s">
        <v>634</v>
      </c>
      <c r="U1081" s="10" t="s">
        <v>635</v>
      </c>
      <c r="V1081" s="10" t="s">
        <v>4417</v>
      </c>
      <c r="W1081" s="11">
        <v>2</v>
      </c>
      <c r="X1081" s="10" t="s">
        <v>4426</v>
      </c>
      <c r="Y1081" s="13">
        <v>230927447</v>
      </c>
      <c r="Z1081" s="13">
        <v>230927447</v>
      </c>
      <c r="AA1081"/>
      <c r="AB1081"/>
      <c r="AC1081"/>
    </row>
    <row r="1082" spans="1:29" x14ac:dyDescent="0.25">
      <c r="A1082" s="4" t="str">
        <f t="shared" si="57"/>
        <v>5207.01.11.5</v>
      </c>
      <c r="B1082" s="4" t="str">
        <f t="shared" si="58"/>
        <v>5207.01.11</v>
      </c>
      <c r="C1082" s="5" t="s">
        <v>629</v>
      </c>
      <c r="D1082" s="6" t="s">
        <v>292</v>
      </c>
      <c r="E1082" s="6" t="s">
        <v>293</v>
      </c>
      <c r="F1082" s="6" t="s">
        <v>7</v>
      </c>
      <c r="G1082" s="6" t="s">
        <v>294</v>
      </c>
      <c r="H1082" s="6" t="s">
        <v>10</v>
      </c>
      <c r="I1082" s="6" t="s">
        <v>4413</v>
      </c>
      <c r="J1082" s="6">
        <v>4861</v>
      </c>
      <c r="K1082" s="6" t="s">
        <v>4419</v>
      </c>
      <c r="L1082" s="6">
        <f t="shared" si="59"/>
        <v>5</v>
      </c>
      <c r="M1082" s="7">
        <v>64246905.789999999</v>
      </c>
      <c r="N1082" s="7">
        <v>82</v>
      </c>
      <c r="O1082" s="8" t="s">
        <v>4420</v>
      </c>
      <c r="P1082" s="6" t="s">
        <v>4421</v>
      </c>
      <c r="Q1082" s="6"/>
      <c r="R1082" s="6"/>
      <c r="S1082" s="6"/>
      <c r="T1082" s="6" t="s">
        <v>634</v>
      </c>
      <c r="U1082" s="6" t="s">
        <v>635</v>
      </c>
      <c r="V1082" s="6" t="s">
        <v>4417</v>
      </c>
      <c r="W1082" s="7">
        <v>2</v>
      </c>
      <c r="X1082" s="6" t="s">
        <v>4422</v>
      </c>
      <c r="Y1082" s="13">
        <v>230927447</v>
      </c>
      <c r="Z1082" s="13">
        <v>230927447</v>
      </c>
      <c r="AA1082"/>
      <c r="AB1082"/>
      <c r="AC1082"/>
    </row>
    <row r="1083" spans="1:29" x14ac:dyDescent="0.25">
      <c r="A1083" s="4" t="str">
        <f t="shared" si="57"/>
        <v>5207.01.12.1</v>
      </c>
      <c r="B1083" s="4" t="str">
        <f t="shared" si="58"/>
        <v>5207.01.12</v>
      </c>
      <c r="C1083" s="9" t="s">
        <v>629</v>
      </c>
      <c r="D1083" s="10" t="s">
        <v>292</v>
      </c>
      <c r="E1083" s="10" t="s">
        <v>293</v>
      </c>
      <c r="F1083" s="10" t="s">
        <v>7</v>
      </c>
      <c r="G1083" s="10" t="s">
        <v>294</v>
      </c>
      <c r="H1083" s="10" t="s">
        <v>32</v>
      </c>
      <c r="I1083" s="10" t="s">
        <v>4431</v>
      </c>
      <c r="J1083" s="10">
        <v>2945</v>
      </c>
      <c r="K1083" s="10" t="s">
        <v>4432</v>
      </c>
      <c r="L1083" s="6">
        <f t="shared" si="59"/>
        <v>1</v>
      </c>
      <c r="M1083" s="11">
        <v>88295101</v>
      </c>
      <c r="N1083" s="11">
        <v>1248614</v>
      </c>
      <c r="O1083" s="12" t="s">
        <v>4433</v>
      </c>
      <c r="P1083" s="10" t="s">
        <v>4434</v>
      </c>
      <c r="Q1083" s="10"/>
      <c r="R1083" s="10"/>
      <c r="S1083" s="10"/>
      <c r="T1083" s="10" t="s">
        <v>634</v>
      </c>
      <c r="U1083" s="10" t="s">
        <v>635</v>
      </c>
      <c r="V1083" s="10" t="s">
        <v>4435</v>
      </c>
      <c r="W1083" s="11">
        <v>2</v>
      </c>
      <c r="X1083" s="10" t="s">
        <v>4436</v>
      </c>
      <c r="Y1083" s="13">
        <v>180217337</v>
      </c>
      <c r="Z1083" s="13">
        <v>180217337</v>
      </c>
      <c r="AA1083"/>
      <c r="AB1083"/>
      <c r="AC1083"/>
    </row>
    <row r="1084" spans="1:29" x14ac:dyDescent="0.25">
      <c r="A1084" s="4" t="str">
        <f t="shared" si="57"/>
        <v>5207.01.12.2</v>
      </c>
      <c r="B1084" s="4" t="str">
        <f t="shared" si="58"/>
        <v>5207.01.12</v>
      </c>
      <c r="C1084" s="9" t="s">
        <v>629</v>
      </c>
      <c r="D1084" s="10" t="s">
        <v>292</v>
      </c>
      <c r="E1084" s="10" t="s">
        <v>293</v>
      </c>
      <c r="F1084" s="10" t="s">
        <v>7</v>
      </c>
      <c r="G1084" s="10" t="s">
        <v>294</v>
      </c>
      <c r="H1084" s="10" t="s">
        <v>32</v>
      </c>
      <c r="I1084" s="10" t="s">
        <v>4431</v>
      </c>
      <c r="J1084" s="10">
        <v>2946</v>
      </c>
      <c r="K1084" s="10" t="s">
        <v>4447</v>
      </c>
      <c r="L1084" s="6">
        <f t="shared" si="59"/>
        <v>2</v>
      </c>
      <c r="M1084" s="11">
        <v>78826236</v>
      </c>
      <c r="N1084" s="11">
        <v>24818</v>
      </c>
      <c r="O1084" s="12" t="s">
        <v>4433</v>
      </c>
      <c r="P1084" s="10" t="s">
        <v>4439</v>
      </c>
      <c r="Q1084" s="10"/>
      <c r="R1084" s="10"/>
      <c r="S1084" s="10"/>
      <c r="T1084" s="10" t="s">
        <v>634</v>
      </c>
      <c r="U1084" s="10" t="s">
        <v>635</v>
      </c>
      <c r="V1084" s="10" t="s">
        <v>4435</v>
      </c>
      <c r="W1084" s="11">
        <v>2</v>
      </c>
      <c r="X1084" s="10" t="s">
        <v>4448</v>
      </c>
      <c r="Y1084" s="13">
        <v>180217337</v>
      </c>
      <c r="Z1084" s="13">
        <v>180217337</v>
      </c>
      <c r="AA1084"/>
      <c r="AB1084"/>
      <c r="AC1084"/>
    </row>
    <row r="1085" spans="1:29" x14ac:dyDescent="0.25">
      <c r="A1085" s="4" t="str">
        <f t="shared" si="57"/>
        <v>5207.01.12.3</v>
      </c>
      <c r="B1085" s="4" t="str">
        <f t="shared" si="58"/>
        <v>5207.01.12</v>
      </c>
      <c r="C1085" s="9" t="s">
        <v>629</v>
      </c>
      <c r="D1085" s="10" t="s">
        <v>292</v>
      </c>
      <c r="E1085" s="10" t="s">
        <v>293</v>
      </c>
      <c r="F1085" s="10" t="s">
        <v>7</v>
      </c>
      <c r="G1085" s="10" t="s">
        <v>294</v>
      </c>
      <c r="H1085" s="10" t="s">
        <v>32</v>
      </c>
      <c r="I1085" s="10" t="s">
        <v>4431</v>
      </c>
      <c r="J1085" s="10">
        <v>2947</v>
      </c>
      <c r="K1085" s="10" t="s">
        <v>4452</v>
      </c>
      <c r="L1085" s="6">
        <f t="shared" si="59"/>
        <v>3</v>
      </c>
      <c r="M1085" s="11">
        <v>12400000</v>
      </c>
      <c r="N1085" s="11">
        <v>1</v>
      </c>
      <c r="O1085" s="12" t="s">
        <v>178</v>
      </c>
      <c r="P1085" s="10" t="s">
        <v>4453</v>
      </c>
      <c r="Q1085" s="10"/>
      <c r="R1085" s="10"/>
      <c r="S1085" s="10"/>
      <c r="T1085" s="10" t="s">
        <v>634</v>
      </c>
      <c r="U1085" s="10" t="s">
        <v>635</v>
      </c>
      <c r="V1085" s="10" t="s">
        <v>4435</v>
      </c>
      <c r="W1085" s="11">
        <v>2</v>
      </c>
      <c r="X1085" s="10" t="s">
        <v>4454</v>
      </c>
      <c r="Y1085" s="13">
        <v>180217337</v>
      </c>
      <c r="Z1085" s="13">
        <v>180217337</v>
      </c>
      <c r="AA1085"/>
      <c r="AB1085"/>
      <c r="AC1085"/>
    </row>
    <row r="1086" spans="1:29" x14ac:dyDescent="0.25">
      <c r="A1086" s="4" t="str">
        <f t="shared" si="57"/>
        <v>5207.01.12.4</v>
      </c>
      <c r="B1086" s="4" t="str">
        <f t="shared" si="58"/>
        <v>5207.01.12</v>
      </c>
      <c r="C1086" s="5" t="s">
        <v>629</v>
      </c>
      <c r="D1086" s="6" t="s">
        <v>292</v>
      </c>
      <c r="E1086" s="6" t="s">
        <v>293</v>
      </c>
      <c r="F1086" s="6" t="s">
        <v>7</v>
      </c>
      <c r="G1086" s="6" t="s">
        <v>294</v>
      </c>
      <c r="H1086" s="6" t="s">
        <v>32</v>
      </c>
      <c r="I1086" s="6" t="s">
        <v>4431</v>
      </c>
      <c r="J1086" s="6">
        <v>2954</v>
      </c>
      <c r="K1086" s="6" t="s">
        <v>4437</v>
      </c>
      <c r="L1086" s="6">
        <f t="shared" si="59"/>
        <v>4</v>
      </c>
      <c r="M1086" s="7">
        <v>180000</v>
      </c>
      <c r="N1086" s="7">
        <v>210</v>
      </c>
      <c r="O1086" s="8" t="s">
        <v>4438</v>
      </c>
      <c r="P1086" s="6" t="s">
        <v>4439</v>
      </c>
      <c r="Q1086" s="6"/>
      <c r="R1086" s="6"/>
      <c r="S1086" s="6"/>
      <c r="T1086" s="6" t="s">
        <v>634</v>
      </c>
      <c r="U1086" s="6" t="s">
        <v>635</v>
      </c>
      <c r="V1086" s="6" t="s">
        <v>4435</v>
      </c>
      <c r="W1086" s="7">
        <v>2</v>
      </c>
      <c r="X1086" s="6" t="s">
        <v>4440</v>
      </c>
      <c r="Y1086" s="13">
        <v>180217337</v>
      </c>
      <c r="Z1086" s="13">
        <v>180217337</v>
      </c>
      <c r="AA1086"/>
      <c r="AB1086"/>
      <c r="AC1086"/>
    </row>
    <row r="1087" spans="1:29" x14ac:dyDescent="0.25">
      <c r="A1087" s="4" t="str">
        <f t="shared" si="57"/>
        <v>5207.01.12.5</v>
      </c>
      <c r="B1087" s="4" t="str">
        <f t="shared" si="58"/>
        <v>5207.01.12</v>
      </c>
      <c r="C1087" s="9" t="s">
        <v>629</v>
      </c>
      <c r="D1087" s="10" t="s">
        <v>292</v>
      </c>
      <c r="E1087" s="10" t="s">
        <v>293</v>
      </c>
      <c r="F1087" s="10" t="s">
        <v>7</v>
      </c>
      <c r="G1087" s="10" t="s">
        <v>294</v>
      </c>
      <c r="H1087" s="10" t="s">
        <v>32</v>
      </c>
      <c r="I1087" s="10" t="s">
        <v>4431</v>
      </c>
      <c r="J1087" s="10">
        <v>2955</v>
      </c>
      <c r="K1087" s="10" t="s">
        <v>4441</v>
      </c>
      <c r="L1087" s="6">
        <f t="shared" si="59"/>
        <v>5</v>
      </c>
      <c r="M1087" s="11">
        <v>150000</v>
      </c>
      <c r="N1087" s="11">
        <v>50</v>
      </c>
      <c r="O1087" s="12" t="s">
        <v>4442</v>
      </c>
      <c r="P1087" s="10" t="s">
        <v>4439</v>
      </c>
      <c r="Q1087" s="10"/>
      <c r="R1087" s="10"/>
      <c r="S1087" s="10"/>
      <c r="T1087" s="10" t="s">
        <v>634</v>
      </c>
      <c r="U1087" s="10" t="s">
        <v>635</v>
      </c>
      <c r="V1087" s="10" t="s">
        <v>4435</v>
      </c>
      <c r="W1087" s="11">
        <v>2</v>
      </c>
      <c r="X1087" s="10" t="s">
        <v>4443</v>
      </c>
      <c r="Y1087" s="13">
        <v>180217337</v>
      </c>
      <c r="Z1087" s="13">
        <v>180217337</v>
      </c>
      <c r="AA1087"/>
      <c r="AB1087"/>
      <c r="AC1087"/>
    </row>
    <row r="1088" spans="1:29" x14ac:dyDescent="0.25">
      <c r="A1088" s="4" t="str">
        <f t="shared" si="57"/>
        <v>5207.01.12.6</v>
      </c>
      <c r="B1088" s="4" t="str">
        <f t="shared" si="58"/>
        <v>5207.01.12</v>
      </c>
      <c r="C1088" s="5" t="s">
        <v>629</v>
      </c>
      <c r="D1088" s="6" t="s">
        <v>292</v>
      </c>
      <c r="E1088" s="6" t="s">
        <v>293</v>
      </c>
      <c r="F1088" s="6" t="s">
        <v>7</v>
      </c>
      <c r="G1088" s="6" t="s">
        <v>294</v>
      </c>
      <c r="H1088" s="6" t="s">
        <v>32</v>
      </c>
      <c r="I1088" s="6" t="s">
        <v>4431</v>
      </c>
      <c r="J1088" s="6">
        <v>2957</v>
      </c>
      <c r="K1088" s="6" t="s">
        <v>4449</v>
      </c>
      <c r="L1088" s="6">
        <f t="shared" si="59"/>
        <v>6</v>
      </c>
      <c r="M1088" s="7">
        <v>366000</v>
      </c>
      <c r="N1088" s="7">
        <v>505</v>
      </c>
      <c r="O1088" s="8" t="s">
        <v>4450</v>
      </c>
      <c r="P1088" s="6" t="s">
        <v>4439</v>
      </c>
      <c r="Q1088" s="6"/>
      <c r="R1088" s="6"/>
      <c r="S1088" s="6"/>
      <c r="T1088" s="6" t="s">
        <v>634</v>
      </c>
      <c r="U1088" s="6" t="s">
        <v>635</v>
      </c>
      <c r="V1088" s="6" t="s">
        <v>4435</v>
      </c>
      <c r="W1088" s="7">
        <v>2</v>
      </c>
      <c r="X1088" s="6" t="s">
        <v>4451</v>
      </c>
      <c r="Y1088" s="13">
        <v>180217337</v>
      </c>
      <c r="Z1088" s="13">
        <v>180217337</v>
      </c>
      <c r="AA1088"/>
      <c r="AB1088"/>
      <c r="AC1088"/>
    </row>
    <row r="1090" spans="1:42" x14ac:dyDescent="0.25">
      <c r="A1090" s="4" t="str">
        <f t="shared" ref="A1090" si="60">D1090&amp;"."&amp;F1090&amp;"."&amp;H1090&amp;"."&amp;L1090</f>
        <v>0201.01.01.1</v>
      </c>
      <c r="B1090" s="4" t="str">
        <f t="shared" ref="B1090" si="61">D1090&amp;"."&amp;F1090&amp;"."&amp;H1090</f>
        <v>0201.01.01</v>
      </c>
      <c r="C1090" s="4" t="s">
        <v>629</v>
      </c>
      <c r="D1090" s="4" t="s">
        <v>14</v>
      </c>
      <c r="E1090" s="4" t="s">
        <v>15</v>
      </c>
      <c r="F1090" s="4" t="s">
        <v>7</v>
      </c>
      <c r="G1090" s="4" t="s">
        <v>16</v>
      </c>
      <c r="H1090" s="4" t="s">
        <v>7</v>
      </c>
      <c r="I1090" s="4" t="s">
        <v>4729</v>
      </c>
      <c r="J1090" s="4">
        <v>5037</v>
      </c>
      <c r="K1090" s="4" t="s">
        <v>4730</v>
      </c>
      <c r="L1090" s="4">
        <v>1</v>
      </c>
      <c r="M1090" s="4">
        <v>30000000</v>
      </c>
      <c r="N1090" s="4">
        <v>21800</v>
      </c>
      <c r="O1090" s="4" t="s">
        <v>136</v>
      </c>
      <c r="P1090" s="4" t="s">
        <v>4728</v>
      </c>
      <c r="Q1090" s="4" t="s">
        <v>9</v>
      </c>
      <c r="R1090" s="4" t="s">
        <v>599</v>
      </c>
      <c r="S1090" s="4" t="s">
        <v>598</v>
      </c>
      <c r="T1090" s="4" t="s">
        <v>634</v>
      </c>
      <c r="U1090" s="4" t="s">
        <v>635</v>
      </c>
      <c r="V1090" s="4" t="s">
        <v>596</v>
      </c>
      <c r="X1090" s="13" t="s">
        <v>4731</v>
      </c>
      <c r="Z1090" s="4"/>
      <c r="AL1090" s="13"/>
      <c r="AM1090" s="13"/>
      <c r="AO1090" s="4"/>
      <c r="AP1090" s="4"/>
    </row>
    <row r="1091" spans="1:42" x14ac:dyDescent="0.25">
      <c r="A1091" s="4" t="str">
        <f t="shared" ref="A1091:A1131" si="62">D1091&amp;"."&amp;F1091&amp;"."&amp;H1091&amp;"."&amp;L1091</f>
        <v>0201.06.01.2</v>
      </c>
      <c r="B1091" s="4" t="str">
        <f t="shared" ref="B1091:B1131" si="63">D1091&amp;"."&amp;F1091&amp;"."&amp;H1091</f>
        <v>0201.06.01</v>
      </c>
      <c r="C1091" s="4" t="s">
        <v>629</v>
      </c>
      <c r="D1091" s="4" t="s">
        <v>14</v>
      </c>
      <c r="E1091" s="4" t="s">
        <v>15</v>
      </c>
      <c r="F1091" s="4" t="s">
        <v>33</v>
      </c>
      <c r="G1091" s="4" t="s">
        <v>34</v>
      </c>
      <c r="H1091" s="4" t="s">
        <v>7</v>
      </c>
      <c r="I1091" s="4" t="s">
        <v>4729</v>
      </c>
      <c r="J1091" s="4">
        <v>4891</v>
      </c>
      <c r="K1091" s="4" t="s">
        <v>4734</v>
      </c>
      <c r="L1091" s="4">
        <v>2</v>
      </c>
      <c r="M1091" s="4">
        <v>15600000</v>
      </c>
      <c r="N1091" s="4">
        <v>25</v>
      </c>
      <c r="O1091" s="4" t="s">
        <v>4736</v>
      </c>
      <c r="P1091" s="4" t="s">
        <v>4732</v>
      </c>
      <c r="Q1091" s="4" t="s">
        <v>21</v>
      </c>
      <c r="R1091" s="4" t="s">
        <v>602</v>
      </c>
      <c r="S1091" s="4" t="s">
        <v>601</v>
      </c>
      <c r="T1091" s="4" t="s">
        <v>634</v>
      </c>
      <c r="U1091" s="4" t="s">
        <v>635</v>
      </c>
      <c r="V1091" s="4" t="s">
        <v>4733</v>
      </c>
      <c r="X1091" s="13" t="s">
        <v>4735</v>
      </c>
      <c r="Z1091" s="4"/>
      <c r="AL1091" s="13"/>
      <c r="AM1091" s="13"/>
      <c r="AO1091" s="4"/>
      <c r="AP1091" s="4"/>
    </row>
    <row r="1092" spans="1:42" x14ac:dyDescent="0.25">
      <c r="A1092" s="4" t="str">
        <f t="shared" si="62"/>
        <v>0201.01.01.3</v>
      </c>
      <c r="B1092" s="4" t="str">
        <f t="shared" si="63"/>
        <v>0201.01.01</v>
      </c>
      <c r="C1092" s="4" t="s">
        <v>629</v>
      </c>
      <c r="D1092" s="4" t="s">
        <v>14</v>
      </c>
      <c r="E1092" s="4" t="s">
        <v>15</v>
      </c>
      <c r="F1092" s="4" t="s">
        <v>7</v>
      </c>
      <c r="G1092" s="4" t="s">
        <v>16</v>
      </c>
      <c r="H1092" s="4" t="s">
        <v>7</v>
      </c>
      <c r="I1092" s="4" t="s">
        <v>4729</v>
      </c>
      <c r="J1092" s="4">
        <v>4979</v>
      </c>
      <c r="K1092" s="4" t="s">
        <v>4737</v>
      </c>
      <c r="L1092" s="4">
        <v>3</v>
      </c>
      <c r="M1092" s="4">
        <v>12688230</v>
      </c>
      <c r="N1092" s="4">
        <v>5</v>
      </c>
      <c r="O1092" s="4" t="s">
        <v>4739</v>
      </c>
      <c r="P1092" s="4" t="s">
        <v>4021</v>
      </c>
      <c r="Q1092" s="4" t="s">
        <v>23</v>
      </c>
      <c r="R1092" s="4" t="s">
        <v>611</v>
      </c>
      <c r="S1092" s="4" t="s">
        <v>610</v>
      </c>
      <c r="T1092" s="4" t="s">
        <v>634</v>
      </c>
      <c r="U1092" s="4" t="s">
        <v>635</v>
      </c>
      <c r="V1092" s="4" t="s">
        <v>596</v>
      </c>
      <c r="X1092" s="13" t="s">
        <v>4738</v>
      </c>
      <c r="Z1092" s="4"/>
      <c r="AL1092" s="13"/>
      <c r="AM1092" s="13"/>
      <c r="AO1092" s="4"/>
      <c r="AP1092" s="4"/>
    </row>
    <row r="1093" spans="1:42" x14ac:dyDescent="0.25">
      <c r="A1093" s="4" t="str">
        <f t="shared" si="62"/>
        <v>0201.01.01.4</v>
      </c>
      <c r="B1093" s="4" t="str">
        <f t="shared" si="63"/>
        <v>0201.01.01</v>
      </c>
      <c r="C1093" s="4" t="s">
        <v>629</v>
      </c>
      <c r="D1093" s="4" t="s">
        <v>14</v>
      </c>
      <c r="E1093" s="4" t="s">
        <v>15</v>
      </c>
      <c r="F1093" s="4" t="s">
        <v>7</v>
      </c>
      <c r="G1093" s="4" t="s">
        <v>16</v>
      </c>
      <c r="H1093" s="4" t="s">
        <v>7</v>
      </c>
      <c r="I1093" s="4" t="s">
        <v>4729</v>
      </c>
      <c r="J1093" s="4">
        <v>4981</v>
      </c>
      <c r="K1093" s="4" t="s">
        <v>4740</v>
      </c>
      <c r="L1093" s="4">
        <v>4</v>
      </c>
      <c r="M1093" s="4">
        <v>0</v>
      </c>
      <c r="N1093" s="4">
        <v>17000</v>
      </c>
      <c r="O1093" s="4" t="s">
        <v>4742</v>
      </c>
      <c r="P1093" s="4" t="s">
        <v>4021</v>
      </c>
      <c r="Q1093" s="4" t="s">
        <v>23</v>
      </c>
      <c r="R1093" s="4" t="s">
        <v>611</v>
      </c>
      <c r="S1093" s="4" t="s">
        <v>610</v>
      </c>
      <c r="T1093" s="4" t="s">
        <v>634</v>
      </c>
      <c r="U1093" s="4" t="s">
        <v>635</v>
      </c>
      <c r="V1093" s="4" t="s">
        <v>596</v>
      </c>
      <c r="X1093" s="13" t="s">
        <v>4741</v>
      </c>
      <c r="Z1093" s="4"/>
      <c r="AL1093" s="13"/>
      <c r="AM1093" s="13"/>
      <c r="AO1093" s="4"/>
      <c r="AP1093" s="4"/>
    </row>
    <row r="1094" spans="1:42" x14ac:dyDescent="0.25">
      <c r="A1094" s="4" t="str">
        <f t="shared" si="62"/>
        <v>0201.01.01.5</v>
      </c>
      <c r="B1094" s="4" t="str">
        <f t="shared" si="63"/>
        <v>0201.01.01</v>
      </c>
      <c r="C1094" s="4" t="s">
        <v>629</v>
      </c>
      <c r="D1094" s="4" t="s">
        <v>14</v>
      </c>
      <c r="E1094" s="4" t="s">
        <v>15</v>
      </c>
      <c r="F1094" s="4" t="s">
        <v>7</v>
      </c>
      <c r="G1094" s="4" t="s">
        <v>16</v>
      </c>
      <c r="H1094" s="4" t="s">
        <v>7</v>
      </c>
      <c r="I1094" s="4" t="s">
        <v>4729</v>
      </c>
      <c r="J1094" s="4">
        <v>4980</v>
      </c>
      <c r="K1094" s="4" t="s">
        <v>4743</v>
      </c>
      <c r="L1094" s="4">
        <v>5</v>
      </c>
      <c r="M1094" s="4">
        <v>5930140</v>
      </c>
      <c r="N1094" s="4">
        <v>30</v>
      </c>
      <c r="O1094" s="4" t="s">
        <v>4745</v>
      </c>
      <c r="P1094" s="4" t="s">
        <v>4021</v>
      </c>
      <c r="Q1094" s="4" t="s">
        <v>23</v>
      </c>
      <c r="R1094" s="4" t="s">
        <v>611</v>
      </c>
      <c r="S1094" s="4" t="s">
        <v>610</v>
      </c>
      <c r="T1094" s="4" t="s">
        <v>634</v>
      </c>
      <c r="U1094" s="4" t="s">
        <v>635</v>
      </c>
      <c r="V1094" s="4" t="s">
        <v>596</v>
      </c>
      <c r="X1094" s="13" t="s">
        <v>4744</v>
      </c>
      <c r="Z1094" s="4"/>
      <c r="AL1094" s="13"/>
      <c r="AM1094" s="13"/>
      <c r="AO1094" s="4"/>
      <c r="AP1094" s="4"/>
    </row>
    <row r="1095" spans="1:42" x14ac:dyDescent="0.25">
      <c r="A1095" s="4" t="str">
        <f t="shared" si="62"/>
        <v>0201.01.01.1</v>
      </c>
      <c r="B1095" s="4" t="str">
        <f t="shared" si="63"/>
        <v>0201.01.01</v>
      </c>
      <c r="C1095" s="4" t="s">
        <v>629</v>
      </c>
      <c r="D1095" s="4" t="s">
        <v>14</v>
      </c>
      <c r="E1095" s="4" t="s">
        <v>15</v>
      </c>
      <c r="F1095" s="4" t="s">
        <v>7</v>
      </c>
      <c r="G1095" s="4" t="s">
        <v>16</v>
      </c>
      <c r="H1095" s="4" t="s">
        <v>7</v>
      </c>
      <c r="I1095" s="4" t="s">
        <v>4729</v>
      </c>
      <c r="J1095" s="4">
        <v>4978</v>
      </c>
      <c r="K1095" s="4" t="s">
        <v>4746</v>
      </c>
      <c r="L1095" s="4">
        <v>1</v>
      </c>
      <c r="M1095" s="4">
        <v>11102200</v>
      </c>
      <c r="N1095" s="4">
        <v>18</v>
      </c>
      <c r="O1095" s="4" t="s">
        <v>4748</v>
      </c>
      <c r="P1095" s="4" t="s">
        <v>4021</v>
      </c>
      <c r="Q1095" s="4" t="s">
        <v>23</v>
      </c>
      <c r="R1095" s="4" t="s">
        <v>611</v>
      </c>
      <c r="S1095" s="4" t="s">
        <v>610</v>
      </c>
      <c r="T1095" s="4" t="s">
        <v>634</v>
      </c>
      <c r="U1095" s="4" t="s">
        <v>635</v>
      </c>
      <c r="V1095" s="4" t="s">
        <v>596</v>
      </c>
      <c r="X1095" s="13" t="s">
        <v>4747</v>
      </c>
      <c r="Z1095" s="4"/>
      <c r="AL1095" s="13"/>
      <c r="AM1095" s="13"/>
      <c r="AO1095" s="4"/>
      <c r="AP1095" s="4"/>
    </row>
    <row r="1096" spans="1:42" x14ac:dyDescent="0.25">
      <c r="A1096" s="4" t="str">
        <f t="shared" si="62"/>
        <v>0203.01.01.2</v>
      </c>
      <c r="B1096" s="4" t="str">
        <f t="shared" si="63"/>
        <v>0203.01.01</v>
      </c>
      <c r="C1096" s="4" t="s">
        <v>629</v>
      </c>
      <c r="D1096" s="4" t="s">
        <v>42</v>
      </c>
      <c r="E1096" s="4" t="s">
        <v>43</v>
      </c>
      <c r="F1096" s="4" t="s">
        <v>7</v>
      </c>
      <c r="G1096" s="4" t="s">
        <v>44</v>
      </c>
      <c r="H1096" s="4" t="s">
        <v>7</v>
      </c>
      <c r="I1096" s="4" t="s">
        <v>4749</v>
      </c>
      <c r="J1096" s="4">
        <v>3653</v>
      </c>
      <c r="K1096" s="4" t="s">
        <v>4751</v>
      </c>
      <c r="L1096" s="4">
        <v>2</v>
      </c>
      <c r="M1096" s="4">
        <v>0</v>
      </c>
      <c r="N1096" s="4">
        <v>7</v>
      </c>
      <c r="O1096" s="4" t="s">
        <v>1198</v>
      </c>
      <c r="P1096" s="4" t="s">
        <v>1141</v>
      </c>
      <c r="Q1096" s="4" t="s">
        <v>21</v>
      </c>
      <c r="R1096" s="4" t="s">
        <v>603</v>
      </c>
      <c r="S1096" s="4" t="s">
        <v>787</v>
      </c>
      <c r="T1096" s="4" t="s">
        <v>634</v>
      </c>
      <c r="U1096" s="4" t="s">
        <v>635</v>
      </c>
      <c r="V1096" s="4" t="s">
        <v>4750</v>
      </c>
      <c r="X1096" s="13" t="s">
        <v>4752</v>
      </c>
      <c r="Z1096" s="4"/>
      <c r="AL1096" s="13"/>
      <c r="AM1096" s="13"/>
      <c r="AO1096" s="4"/>
      <c r="AP1096" s="4"/>
    </row>
    <row r="1097" spans="1:42" x14ac:dyDescent="0.25">
      <c r="A1097" s="4" t="str">
        <f t="shared" si="62"/>
        <v>0203.01.01.1</v>
      </c>
      <c r="B1097" s="4" t="str">
        <f t="shared" si="63"/>
        <v>0203.01.01</v>
      </c>
      <c r="C1097" s="4" t="s">
        <v>629</v>
      </c>
      <c r="D1097" s="4" t="s">
        <v>42</v>
      </c>
      <c r="E1097" s="4" t="s">
        <v>43</v>
      </c>
      <c r="F1097" s="4" t="s">
        <v>7</v>
      </c>
      <c r="G1097" s="4" t="s">
        <v>44</v>
      </c>
      <c r="H1097" s="4" t="s">
        <v>7</v>
      </c>
      <c r="I1097" s="4" t="s">
        <v>4749</v>
      </c>
      <c r="J1097" s="4">
        <v>3650</v>
      </c>
      <c r="K1097" s="4" t="s">
        <v>4753</v>
      </c>
      <c r="L1097" s="4">
        <v>1</v>
      </c>
      <c r="M1097" s="4">
        <v>0</v>
      </c>
      <c r="N1097" s="4">
        <v>154</v>
      </c>
      <c r="O1097" s="4" t="s">
        <v>4755</v>
      </c>
      <c r="P1097" s="4" t="s">
        <v>1141</v>
      </c>
      <c r="Q1097" s="4" t="s">
        <v>21</v>
      </c>
      <c r="R1097" s="4" t="s">
        <v>603</v>
      </c>
      <c r="S1097" s="4" t="s">
        <v>604</v>
      </c>
      <c r="T1097" s="4" t="s">
        <v>634</v>
      </c>
      <c r="U1097" s="4" t="s">
        <v>635</v>
      </c>
      <c r="V1097" s="4" t="s">
        <v>4750</v>
      </c>
      <c r="X1097" s="13" t="s">
        <v>4754</v>
      </c>
      <c r="Z1097" s="4"/>
      <c r="AL1097" s="13"/>
      <c r="AM1097" s="13"/>
      <c r="AO1097" s="4"/>
      <c r="AP1097" s="4"/>
    </row>
    <row r="1098" spans="1:42" x14ac:dyDescent="0.25">
      <c r="A1098" s="4" t="str">
        <f t="shared" si="62"/>
        <v>0201.02.01.1</v>
      </c>
      <c r="B1098" s="4" t="str">
        <f t="shared" si="63"/>
        <v>0201.02.01</v>
      </c>
      <c r="C1098" s="4" t="s">
        <v>629</v>
      </c>
      <c r="D1098" s="4" t="s">
        <v>14</v>
      </c>
      <c r="E1098" s="4" t="s">
        <v>15</v>
      </c>
      <c r="F1098" s="4" t="s">
        <v>25</v>
      </c>
      <c r="G1098" s="4" t="s">
        <v>26</v>
      </c>
      <c r="H1098" s="4" t="s">
        <v>7</v>
      </c>
      <c r="I1098" s="4" t="s">
        <v>4729</v>
      </c>
      <c r="J1098" s="4">
        <v>2876</v>
      </c>
      <c r="K1098" s="4" t="s">
        <v>4758</v>
      </c>
      <c r="L1098" s="4">
        <v>1</v>
      </c>
      <c r="M1098" s="4">
        <v>78000000</v>
      </c>
      <c r="N1098" s="4">
        <v>11</v>
      </c>
      <c r="O1098" s="4" t="s">
        <v>4760</v>
      </c>
      <c r="P1098" s="4" t="s">
        <v>4756</v>
      </c>
      <c r="Q1098" s="4" t="s">
        <v>9</v>
      </c>
      <c r="R1098" s="4" t="s">
        <v>599</v>
      </c>
      <c r="S1098" s="4" t="s">
        <v>598</v>
      </c>
      <c r="T1098" s="4" t="s">
        <v>634</v>
      </c>
      <c r="U1098" s="4" t="s">
        <v>635</v>
      </c>
      <c r="V1098" s="4" t="s">
        <v>4757</v>
      </c>
      <c r="X1098" s="13" t="s">
        <v>4759</v>
      </c>
      <c r="Z1098" s="4"/>
      <c r="AL1098" s="13"/>
      <c r="AM1098" s="13"/>
      <c r="AO1098" s="4"/>
      <c r="AP1098" s="4"/>
    </row>
    <row r="1099" spans="1:42" x14ac:dyDescent="0.25">
      <c r="A1099" s="4" t="str">
        <f t="shared" si="62"/>
        <v>0216.01.01.1</v>
      </c>
      <c r="B1099" s="4" t="str">
        <f t="shared" si="63"/>
        <v>0216.01.01</v>
      </c>
      <c r="C1099" s="4" t="s">
        <v>629</v>
      </c>
      <c r="D1099" s="4" t="s">
        <v>137</v>
      </c>
      <c r="E1099" s="4" t="s">
        <v>4761</v>
      </c>
      <c r="F1099" s="4" t="s">
        <v>7</v>
      </c>
      <c r="G1099" s="4" t="s">
        <v>4762</v>
      </c>
      <c r="H1099" s="4" t="s">
        <v>7</v>
      </c>
      <c r="I1099" s="4" t="s">
        <v>4764</v>
      </c>
      <c r="J1099" s="4">
        <v>3962</v>
      </c>
      <c r="K1099" s="4" t="s">
        <v>4765</v>
      </c>
      <c r="L1099" s="4">
        <v>1</v>
      </c>
      <c r="M1099" s="4">
        <v>0</v>
      </c>
      <c r="N1099" s="4">
        <v>0</v>
      </c>
      <c r="O1099" s="4" t="s">
        <v>1676</v>
      </c>
      <c r="P1099" s="4" t="s">
        <v>4763</v>
      </c>
      <c r="Q1099" s="4" t="s">
        <v>9</v>
      </c>
      <c r="R1099" s="4" t="s">
        <v>599</v>
      </c>
      <c r="S1099" s="4" t="s">
        <v>598</v>
      </c>
      <c r="T1099" s="4" t="s">
        <v>2789</v>
      </c>
      <c r="U1099" s="4" t="s">
        <v>2790</v>
      </c>
      <c r="V1099" s="4" t="s">
        <v>595</v>
      </c>
      <c r="X1099" s="13" t="s">
        <v>4766</v>
      </c>
      <c r="Z1099" s="4"/>
      <c r="AL1099" s="13"/>
      <c r="AM1099" s="13"/>
      <c r="AO1099" s="4"/>
      <c r="AP1099" s="4"/>
    </row>
    <row r="1100" spans="1:42" x14ac:dyDescent="0.25">
      <c r="A1100" s="4" t="str">
        <f t="shared" si="62"/>
        <v>0201.02.01.1</v>
      </c>
      <c r="B1100" s="4" t="str">
        <f t="shared" si="63"/>
        <v>0201.02.01</v>
      </c>
      <c r="C1100" s="4" t="s">
        <v>629</v>
      </c>
      <c r="D1100" s="4" t="s">
        <v>14</v>
      </c>
      <c r="E1100" s="4" t="s">
        <v>15</v>
      </c>
      <c r="F1100" s="4" t="s">
        <v>25</v>
      </c>
      <c r="G1100" s="4" t="s">
        <v>26</v>
      </c>
      <c r="H1100" s="4" t="s">
        <v>7</v>
      </c>
      <c r="I1100" s="4" t="s">
        <v>4729</v>
      </c>
      <c r="J1100" s="4">
        <v>2870</v>
      </c>
      <c r="K1100" s="4" t="s">
        <v>4768</v>
      </c>
      <c r="L1100" s="4">
        <v>1</v>
      </c>
      <c r="M1100" s="4">
        <v>101408702</v>
      </c>
      <c r="N1100" s="4">
        <v>15</v>
      </c>
      <c r="O1100" s="4" t="s">
        <v>4770</v>
      </c>
      <c r="P1100" s="4" t="s">
        <v>4767</v>
      </c>
      <c r="Q1100" s="4" t="s">
        <v>9</v>
      </c>
      <c r="R1100" s="4" t="s">
        <v>599</v>
      </c>
      <c r="S1100" s="4" t="s">
        <v>598</v>
      </c>
      <c r="T1100" s="4" t="s">
        <v>634</v>
      </c>
      <c r="U1100" s="4" t="s">
        <v>635</v>
      </c>
      <c r="V1100" s="4" t="s">
        <v>4757</v>
      </c>
      <c r="X1100" s="13" t="s">
        <v>4769</v>
      </c>
      <c r="Z1100" s="4"/>
      <c r="AL1100" s="13"/>
      <c r="AM1100" s="13"/>
      <c r="AO1100" s="4"/>
      <c r="AP1100" s="4"/>
    </row>
    <row r="1101" spans="1:42" x14ac:dyDescent="0.25">
      <c r="A1101" s="4" t="str">
        <f t="shared" si="62"/>
        <v>0221.01.01.1</v>
      </c>
      <c r="B1101" s="4" t="str">
        <f t="shared" si="63"/>
        <v>0221.01.01</v>
      </c>
      <c r="C1101" s="4" t="s">
        <v>629</v>
      </c>
      <c r="D1101" s="4" t="s">
        <v>161</v>
      </c>
      <c r="E1101" s="4" t="s">
        <v>162</v>
      </c>
      <c r="F1101" s="4" t="s">
        <v>7</v>
      </c>
      <c r="G1101" s="4" t="s">
        <v>163</v>
      </c>
      <c r="H1101" s="4" t="s">
        <v>7</v>
      </c>
      <c r="I1101" s="4" t="s">
        <v>4771</v>
      </c>
      <c r="J1101" s="4">
        <v>2979</v>
      </c>
      <c r="K1101" s="4" t="s">
        <v>4773</v>
      </c>
      <c r="L1101" s="4">
        <v>1</v>
      </c>
      <c r="M1101" s="4">
        <v>0</v>
      </c>
      <c r="N1101" s="4">
        <v>35</v>
      </c>
      <c r="O1101" s="4" t="s">
        <v>4775</v>
      </c>
      <c r="P1101" s="4" t="s">
        <v>2551</v>
      </c>
      <c r="Q1101" s="4" t="s">
        <v>9</v>
      </c>
      <c r="R1101" s="4" t="s">
        <v>599</v>
      </c>
      <c r="S1101" s="4" t="s">
        <v>598</v>
      </c>
      <c r="T1101" s="4" t="s">
        <v>634</v>
      </c>
      <c r="U1101" s="4" t="s">
        <v>635</v>
      </c>
      <c r="V1101" s="4" t="s">
        <v>4772</v>
      </c>
      <c r="X1101" s="13" t="s">
        <v>4774</v>
      </c>
      <c r="Z1101" s="4"/>
      <c r="AL1101" s="13"/>
      <c r="AM1101" s="13"/>
      <c r="AO1101" s="4"/>
      <c r="AP1101" s="4"/>
    </row>
    <row r="1102" spans="1:42" x14ac:dyDescent="0.25">
      <c r="A1102" s="4" t="str">
        <f t="shared" si="62"/>
        <v>0201.01.01.2</v>
      </c>
      <c r="B1102" s="4" t="str">
        <f t="shared" si="63"/>
        <v>0201.01.01</v>
      </c>
      <c r="C1102" s="4" t="s">
        <v>629</v>
      </c>
      <c r="D1102" s="4" t="s">
        <v>14</v>
      </c>
      <c r="E1102" s="4" t="s">
        <v>15</v>
      </c>
      <c r="F1102" s="4" t="s">
        <v>7</v>
      </c>
      <c r="G1102" s="4" t="s">
        <v>16</v>
      </c>
      <c r="H1102" s="4" t="s">
        <v>7</v>
      </c>
      <c r="I1102" s="4" t="s">
        <v>4729</v>
      </c>
      <c r="J1102" s="4">
        <v>5119</v>
      </c>
      <c r="K1102" s="4" t="s">
        <v>4777</v>
      </c>
      <c r="L1102" s="4">
        <v>2</v>
      </c>
      <c r="M1102" s="4">
        <v>12584835</v>
      </c>
      <c r="N1102" s="4">
        <v>1</v>
      </c>
      <c r="O1102" s="4" t="s">
        <v>4779</v>
      </c>
      <c r="P1102" s="4" t="s">
        <v>4776</v>
      </c>
      <c r="Q1102" s="4" t="s">
        <v>23</v>
      </c>
      <c r="R1102" s="4" t="s">
        <v>611</v>
      </c>
      <c r="S1102" s="4" t="s">
        <v>610</v>
      </c>
      <c r="T1102" s="4" t="s">
        <v>634</v>
      </c>
      <c r="U1102" s="4" t="s">
        <v>635</v>
      </c>
      <c r="V1102" s="4" t="s">
        <v>596</v>
      </c>
      <c r="X1102" s="13" t="s">
        <v>4778</v>
      </c>
      <c r="Z1102" s="4"/>
      <c r="AL1102" s="13"/>
      <c r="AM1102" s="13"/>
      <c r="AO1102" s="4"/>
      <c r="AP1102" s="4"/>
    </row>
    <row r="1103" spans="1:42" x14ac:dyDescent="0.25">
      <c r="A1103" s="4" t="str">
        <f t="shared" si="62"/>
        <v>0201.01.01.3</v>
      </c>
      <c r="B1103" s="4" t="str">
        <f t="shared" si="63"/>
        <v>0201.01.01</v>
      </c>
      <c r="C1103" s="4" t="s">
        <v>629</v>
      </c>
      <c r="D1103" s="4" t="s">
        <v>14</v>
      </c>
      <c r="E1103" s="4" t="s">
        <v>15</v>
      </c>
      <c r="F1103" s="4" t="s">
        <v>7</v>
      </c>
      <c r="G1103" s="4" t="s">
        <v>16</v>
      </c>
      <c r="H1103" s="4" t="s">
        <v>7</v>
      </c>
      <c r="I1103" s="4" t="s">
        <v>4729</v>
      </c>
      <c r="J1103" s="4">
        <v>5118</v>
      </c>
      <c r="K1103" s="4" t="s">
        <v>4781</v>
      </c>
      <c r="L1103" s="4">
        <v>3</v>
      </c>
      <c r="M1103" s="4">
        <v>24445135</v>
      </c>
      <c r="N1103" s="4">
        <v>6</v>
      </c>
      <c r="O1103" s="4" t="s">
        <v>4783</v>
      </c>
      <c r="P1103" s="4" t="s">
        <v>4780</v>
      </c>
      <c r="Q1103" s="4" t="s">
        <v>23</v>
      </c>
      <c r="R1103" s="4" t="s">
        <v>611</v>
      </c>
      <c r="S1103" s="4" t="s">
        <v>610</v>
      </c>
      <c r="T1103" s="4" t="s">
        <v>634</v>
      </c>
      <c r="U1103" s="4" t="s">
        <v>635</v>
      </c>
      <c r="V1103" s="4" t="s">
        <v>596</v>
      </c>
      <c r="X1103" s="13" t="s">
        <v>4782</v>
      </c>
      <c r="Z1103" s="4"/>
      <c r="AL1103" s="13"/>
      <c r="AM1103" s="13"/>
      <c r="AO1103" s="4"/>
      <c r="AP1103" s="4"/>
    </row>
    <row r="1104" spans="1:42" x14ac:dyDescent="0.25">
      <c r="A1104" s="4" t="str">
        <f t="shared" si="62"/>
        <v>0201.01.01.4</v>
      </c>
      <c r="B1104" s="4" t="str">
        <f t="shared" si="63"/>
        <v>0201.01.01</v>
      </c>
      <c r="C1104" s="4" t="s">
        <v>629</v>
      </c>
      <c r="D1104" s="4" t="s">
        <v>14</v>
      </c>
      <c r="E1104" s="4" t="s">
        <v>15</v>
      </c>
      <c r="F1104" s="4" t="s">
        <v>7</v>
      </c>
      <c r="G1104" s="4" t="s">
        <v>16</v>
      </c>
      <c r="H1104" s="4" t="s">
        <v>7</v>
      </c>
      <c r="I1104" s="4" t="s">
        <v>4729</v>
      </c>
      <c r="J1104" s="4">
        <v>5121</v>
      </c>
      <c r="K1104" s="4" t="s">
        <v>4784</v>
      </c>
      <c r="L1104" s="4">
        <v>4</v>
      </c>
      <c r="M1104" s="4">
        <v>16859235</v>
      </c>
      <c r="N1104" s="4">
        <v>1</v>
      </c>
      <c r="O1104" s="4" t="s">
        <v>4779</v>
      </c>
      <c r="P1104" s="4" t="s">
        <v>4776</v>
      </c>
      <c r="Q1104" s="4" t="s">
        <v>23</v>
      </c>
      <c r="R1104" s="4" t="s">
        <v>611</v>
      </c>
      <c r="S1104" s="4" t="s">
        <v>610</v>
      </c>
      <c r="T1104" s="4" t="s">
        <v>634</v>
      </c>
      <c r="U1104" s="4" t="s">
        <v>635</v>
      </c>
      <c r="V1104" s="4" t="s">
        <v>596</v>
      </c>
      <c r="X1104" s="13" t="s">
        <v>4785</v>
      </c>
      <c r="Z1104" s="4"/>
      <c r="AL1104" s="13"/>
      <c r="AM1104" s="13"/>
      <c r="AO1104" s="4"/>
      <c r="AP1104" s="4"/>
    </row>
    <row r="1105" spans="1:42" x14ac:dyDescent="0.25">
      <c r="A1105" s="4" t="str">
        <f t="shared" si="62"/>
        <v>0201.01.01.5</v>
      </c>
      <c r="B1105" s="4" t="str">
        <f t="shared" si="63"/>
        <v>0201.01.01</v>
      </c>
      <c r="C1105" s="4" t="s">
        <v>629</v>
      </c>
      <c r="D1105" s="4" t="s">
        <v>14</v>
      </c>
      <c r="E1105" s="4" t="s">
        <v>15</v>
      </c>
      <c r="F1105" s="4" t="s">
        <v>7</v>
      </c>
      <c r="G1105" s="4" t="s">
        <v>16</v>
      </c>
      <c r="H1105" s="4" t="s">
        <v>7</v>
      </c>
      <c r="I1105" s="4" t="s">
        <v>4729</v>
      </c>
      <c r="J1105" s="4">
        <v>5122</v>
      </c>
      <c r="K1105" s="4" t="s">
        <v>4786</v>
      </c>
      <c r="L1105" s="4">
        <v>5</v>
      </c>
      <c r="M1105" s="4">
        <v>10868935</v>
      </c>
      <c r="N1105" s="4">
        <v>8</v>
      </c>
      <c r="O1105" s="4" t="s">
        <v>4788</v>
      </c>
      <c r="P1105" s="4" t="s">
        <v>2707</v>
      </c>
      <c r="Q1105" s="4" t="s">
        <v>23</v>
      </c>
      <c r="R1105" s="4" t="s">
        <v>611</v>
      </c>
      <c r="S1105" s="4" t="s">
        <v>610</v>
      </c>
      <c r="T1105" s="4" t="s">
        <v>634</v>
      </c>
      <c r="U1105" s="4" t="s">
        <v>635</v>
      </c>
      <c r="V1105" s="4" t="s">
        <v>596</v>
      </c>
      <c r="X1105" s="13" t="s">
        <v>4787</v>
      </c>
      <c r="Z1105" s="4"/>
      <c r="AL1105" s="13"/>
      <c r="AM1105" s="13"/>
      <c r="AO1105" s="4"/>
      <c r="AP1105" s="4"/>
    </row>
    <row r="1106" spans="1:42" x14ac:dyDescent="0.25">
      <c r="A1106" s="4" t="str">
        <f t="shared" si="62"/>
        <v>0201.01.01.1</v>
      </c>
      <c r="B1106" s="4" t="str">
        <f t="shared" si="63"/>
        <v>0201.01.01</v>
      </c>
      <c r="C1106" s="4" t="s">
        <v>629</v>
      </c>
      <c r="D1106" s="4" t="s">
        <v>14</v>
      </c>
      <c r="E1106" s="4" t="s">
        <v>15</v>
      </c>
      <c r="F1106" s="4" t="s">
        <v>7</v>
      </c>
      <c r="G1106" s="4" t="s">
        <v>16</v>
      </c>
      <c r="H1106" s="4" t="s">
        <v>7</v>
      </c>
      <c r="I1106" s="4" t="s">
        <v>4729</v>
      </c>
      <c r="J1106" s="4">
        <v>5120</v>
      </c>
      <c r="K1106" s="4" t="s">
        <v>4790</v>
      </c>
      <c r="L1106" s="4">
        <v>1</v>
      </c>
      <c r="M1106" s="4">
        <v>11813035</v>
      </c>
      <c r="N1106" s="4">
        <v>12</v>
      </c>
      <c r="O1106" s="4" t="s">
        <v>122</v>
      </c>
      <c r="P1106" s="4" t="s">
        <v>4789</v>
      </c>
      <c r="Q1106" s="4" t="s">
        <v>23</v>
      </c>
      <c r="R1106" s="4" t="s">
        <v>611</v>
      </c>
      <c r="S1106" s="4" t="s">
        <v>610</v>
      </c>
      <c r="T1106" s="4" t="s">
        <v>634</v>
      </c>
      <c r="U1106" s="4" t="s">
        <v>635</v>
      </c>
      <c r="V1106" s="4" t="s">
        <v>596</v>
      </c>
      <c r="X1106" s="13" t="s">
        <v>4791</v>
      </c>
      <c r="Z1106" s="4"/>
      <c r="AL1106" s="13"/>
      <c r="AM1106" s="13"/>
      <c r="AO1106" s="4"/>
      <c r="AP1106" s="4"/>
    </row>
    <row r="1107" spans="1:42" x14ac:dyDescent="0.25">
      <c r="A1107" s="4" t="str">
        <f t="shared" si="62"/>
        <v>5207.01.01.2</v>
      </c>
      <c r="B1107" s="4" t="str">
        <f t="shared" si="63"/>
        <v>5207.01.01</v>
      </c>
      <c r="C1107" s="4" t="s">
        <v>629</v>
      </c>
      <c r="D1107" s="4" t="s">
        <v>292</v>
      </c>
      <c r="E1107" s="4" t="s">
        <v>293</v>
      </c>
      <c r="F1107" s="4" t="s">
        <v>7</v>
      </c>
      <c r="G1107" s="4" t="s">
        <v>294</v>
      </c>
      <c r="H1107" s="4" t="s">
        <v>7</v>
      </c>
      <c r="I1107" s="4" t="s">
        <v>4764</v>
      </c>
      <c r="J1107" s="4">
        <v>3218</v>
      </c>
      <c r="K1107" s="4" t="s">
        <v>4794</v>
      </c>
      <c r="L1107" s="4">
        <v>2</v>
      </c>
      <c r="M1107" s="4">
        <v>93788846.5</v>
      </c>
      <c r="N1107" s="4">
        <v>0</v>
      </c>
      <c r="O1107" s="4" t="s">
        <v>4796</v>
      </c>
      <c r="P1107" s="4" t="s">
        <v>4792</v>
      </c>
      <c r="Q1107" s="4" t="s">
        <v>21</v>
      </c>
      <c r="R1107" s="4" t="s">
        <v>603</v>
      </c>
      <c r="S1107" s="4" t="s">
        <v>604</v>
      </c>
      <c r="T1107" s="4" t="s">
        <v>634</v>
      </c>
      <c r="U1107" s="4" t="s">
        <v>635</v>
      </c>
      <c r="V1107" s="4" t="s">
        <v>4793</v>
      </c>
      <c r="X1107" s="13" t="s">
        <v>4795</v>
      </c>
      <c r="Z1107" s="4"/>
      <c r="AL1107" s="13"/>
      <c r="AM1107" s="13"/>
      <c r="AO1107" s="4"/>
      <c r="AP1107" s="4"/>
    </row>
    <row r="1108" spans="1:42" x14ac:dyDescent="0.25">
      <c r="A1108" s="4" t="str">
        <f t="shared" si="62"/>
        <v>5207.01.01.1</v>
      </c>
      <c r="B1108" s="4" t="str">
        <f t="shared" si="63"/>
        <v>5207.01.01</v>
      </c>
      <c r="C1108" s="4" t="s">
        <v>629</v>
      </c>
      <c r="D1108" s="4" t="s">
        <v>292</v>
      </c>
      <c r="E1108" s="4" t="s">
        <v>293</v>
      </c>
      <c r="F1108" s="4" t="s">
        <v>7</v>
      </c>
      <c r="G1108" s="4" t="s">
        <v>294</v>
      </c>
      <c r="H1108" s="4" t="s">
        <v>7</v>
      </c>
      <c r="I1108" s="4" t="s">
        <v>4764</v>
      </c>
      <c r="J1108" s="4">
        <v>3224</v>
      </c>
      <c r="K1108" s="4" t="s">
        <v>4798</v>
      </c>
      <c r="L1108" s="4">
        <v>1</v>
      </c>
      <c r="M1108" s="4">
        <v>0</v>
      </c>
      <c r="N1108" s="4">
        <v>0</v>
      </c>
      <c r="O1108" s="4" t="s">
        <v>4800</v>
      </c>
      <c r="P1108" s="4" t="s">
        <v>4797</v>
      </c>
      <c r="Q1108" s="4" t="s">
        <v>21</v>
      </c>
      <c r="R1108" s="4" t="s">
        <v>603</v>
      </c>
      <c r="S1108" s="4" t="s">
        <v>604</v>
      </c>
      <c r="T1108" s="4" t="s">
        <v>634</v>
      </c>
      <c r="U1108" s="4" t="s">
        <v>635</v>
      </c>
      <c r="V1108" s="4" t="s">
        <v>4793</v>
      </c>
      <c r="X1108" s="13" t="s">
        <v>4799</v>
      </c>
      <c r="Z1108" s="4"/>
      <c r="AL1108" s="13"/>
      <c r="AM1108" s="13"/>
      <c r="AO1108" s="4"/>
      <c r="AP1108" s="4"/>
    </row>
    <row r="1109" spans="1:42" x14ac:dyDescent="0.25">
      <c r="A1109" s="4" t="str">
        <f t="shared" si="62"/>
        <v>0201.06.01.1</v>
      </c>
      <c r="B1109" s="4" t="str">
        <f t="shared" si="63"/>
        <v>0201.06.01</v>
      </c>
      <c r="C1109" s="4" t="s">
        <v>629</v>
      </c>
      <c r="D1109" s="4" t="s">
        <v>14</v>
      </c>
      <c r="E1109" s="4" t="s">
        <v>15</v>
      </c>
      <c r="F1109" s="4" t="s">
        <v>33</v>
      </c>
      <c r="G1109" s="4" t="s">
        <v>34</v>
      </c>
      <c r="H1109" s="4" t="s">
        <v>7</v>
      </c>
      <c r="I1109" s="4" t="s">
        <v>4729</v>
      </c>
      <c r="J1109" s="4">
        <v>3165</v>
      </c>
      <c r="K1109" s="4" t="s">
        <v>4802</v>
      </c>
      <c r="L1109" s="4">
        <v>1</v>
      </c>
      <c r="M1109" s="4">
        <v>74000000</v>
      </c>
      <c r="N1109" s="4">
        <v>6.6</v>
      </c>
      <c r="O1109" s="4" t="s">
        <v>4804</v>
      </c>
      <c r="P1109" s="4" t="s">
        <v>4801</v>
      </c>
      <c r="Q1109" s="4" t="s">
        <v>21</v>
      </c>
      <c r="R1109" s="4" t="s">
        <v>602</v>
      </c>
      <c r="S1109" s="4" t="s">
        <v>1173</v>
      </c>
      <c r="T1109" s="4" t="s">
        <v>634</v>
      </c>
      <c r="U1109" s="4" t="s">
        <v>635</v>
      </c>
      <c r="V1109" s="4" t="s">
        <v>4733</v>
      </c>
      <c r="X1109" s="13" t="s">
        <v>4803</v>
      </c>
      <c r="Z1109" s="4"/>
      <c r="AL1109" s="13"/>
      <c r="AM1109" s="13"/>
      <c r="AO1109" s="4"/>
      <c r="AP1109" s="4"/>
    </row>
    <row r="1110" spans="1:42" x14ac:dyDescent="0.25">
      <c r="A1110" s="4" t="str">
        <f t="shared" si="62"/>
        <v>5207.01.01.2</v>
      </c>
      <c r="B1110" s="4" t="str">
        <f t="shared" si="63"/>
        <v>5207.01.01</v>
      </c>
      <c r="C1110" s="4" t="s">
        <v>629</v>
      </c>
      <c r="D1110" s="4" t="s">
        <v>292</v>
      </c>
      <c r="E1110" s="4" t="s">
        <v>293</v>
      </c>
      <c r="F1110" s="4" t="s">
        <v>7</v>
      </c>
      <c r="G1110" s="4" t="s">
        <v>294</v>
      </c>
      <c r="H1110" s="4" t="s">
        <v>7</v>
      </c>
      <c r="I1110" s="4" t="s">
        <v>4764</v>
      </c>
      <c r="J1110" s="4">
        <v>3223</v>
      </c>
      <c r="K1110" s="4" t="s">
        <v>4806</v>
      </c>
      <c r="L1110" s="4">
        <v>2</v>
      </c>
      <c r="M1110" s="4">
        <v>2000000</v>
      </c>
      <c r="N1110" s="4">
        <v>0</v>
      </c>
      <c r="O1110" s="4" t="s">
        <v>4808</v>
      </c>
      <c r="P1110" s="4" t="s">
        <v>4805</v>
      </c>
      <c r="Q1110" s="4" t="s">
        <v>21</v>
      </c>
      <c r="R1110" s="4" t="s">
        <v>603</v>
      </c>
      <c r="S1110" s="4" t="s">
        <v>604</v>
      </c>
      <c r="T1110" s="4" t="s">
        <v>634</v>
      </c>
      <c r="U1110" s="4" t="s">
        <v>635</v>
      </c>
      <c r="V1110" s="4" t="s">
        <v>4793</v>
      </c>
      <c r="X1110" s="13" t="s">
        <v>4807</v>
      </c>
      <c r="Z1110" s="4"/>
      <c r="AL1110" s="13"/>
      <c r="AM1110" s="13"/>
      <c r="AO1110" s="4"/>
      <c r="AP1110" s="4"/>
    </row>
    <row r="1111" spans="1:42" x14ac:dyDescent="0.25">
      <c r="A1111" s="4" t="str">
        <f t="shared" si="62"/>
        <v>5207.01.01.3</v>
      </c>
      <c r="B1111" s="4" t="str">
        <f t="shared" si="63"/>
        <v>5207.01.01</v>
      </c>
      <c r="C1111" s="4" t="s">
        <v>629</v>
      </c>
      <c r="D1111" s="4" t="s">
        <v>292</v>
      </c>
      <c r="E1111" s="4" t="s">
        <v>293</v>
      </c>
      <c r="F1111" s="4" t="s">
        <v>7</v>
      </c>
      <c r="G1111" s="4" t="s">
        <v>294</v>
      </c>
      <c r="H1111" s="4" t="s">
        <v>7</v>
      </c>
      <c r="I1111" s="4" t="s">
        <v>4764</v>
      </c>
      <c r="J1111" s="4">
        <v>3219</v>
      </c>
      <c r="K1111" s="4" t="s">
        <v>4810</v>
      </c>
      <c r="L1111" s="4">
        <v>3</v>
      </c>
      <c r="M1111" s="4">
        <v>0</v>
      </c>
      <c r="N1111" s="4">
        <v>0</v>
      </c>
      <c r="O1111" s="4" t="s">
        <v>4812</v>
      </c>
      <c r="P1111" s="4" t="s">
        <v>4809</v>
      </c>
      <c r="Q1111" s="4" t="s">
        <v>21</v>
      </c>
      <c r="R1111" s="4" t="s">
        <v>603</v>
      </c>
      <c r="S1111" s="4" t="s">
        <v>604</v>
      </c>
      <c r="T1111" s="4" t="s">
        <v>634</v>
      </c>
      <c r="U1111" s="4" t="s">
        <v>635</v>
      </c>
      <c r="V1111" s="4" t="s">
        <v>4793</v>
      </c>
      <c r="X1111" s="13" t="s">
        <v>4811</v>
      </c>
      <c r="Z1111" s="4"/>
      <c r="AL1111" s="13"/>
      <c r="AM1111" s="13"/>
      <c r="AO1111" s="4"/>
      <c r="AP1111" s="4"/>
    </row>
    <row r="1112" spans="1:42" x14ac:dyDescent="0.25">
      <c r="A1112" s="4" t="str">
        <f t="shared" si="62"/>
        <v>5207.01.01.4</v>
      </c>
      <c r="B1112" s="4" t="str">
        <f t="shared" si="63"/>
        <v>5207.01.01</v>
      </c>
      <c r="C1112" s="4" t="s">
        <v>629</v>
      </c>
      <c r="D1112" s="4" t="s">
        <v>292</v>
      </c>
      <c r="E1112" s="4" t="s">
        <v>293</v>
      </c>
      <c r="F1112" s="4" t="s">
        <v>7</v>
      </c>
      <c r="G1112" s="4" t="s">
        <v>294</v>
      </c>
      <c r="H1112" s="4" t="s">
        <v>7</v>
      </c>
      <c r="I1112" s="4" t="s">
        <v>4764</v>
      </c>
      <c r="J1112" s="4">
        <v>3221</v>
      </c>
      <c r="K1112" s="4" t="s">
        <v>4814</v>
      </c>
      <c r="L1112" s="4">
        <v>4</v>
      </c>
      <c r="M1112" s="4">
        <v>0</v>
      </c>
      <c r="N1112" s="4">
        <v>0</v>
      </c>
      <c r="O1112" s="4" t="s">
        <v>4816</v>
      </c>
      <c r="P1112" s="4" t="s">
        <v>4813</v>
      </c>
      <c r="Q1112" s="4" t="s">
        <v>21</v>
      </c>
      <c r="R1112" s="4" t="s">
        <v>603</v>
      </c>
      <c r="S1112" s="4" t="s">
        <v>604</v>
      </c>
      <c r="T1112" s="4" t="s">
        <v>634</v>
      </c>
      <c r="U1112" s="4" t="s">
        <v>635</v>
      </c>
      <c r="V1112" s="4" t="s">
        <v>4793</v>
      </c>
      <c r="X1112" s="13" t="s">
        <v>4815</v>
      </c>
      <c r="Z1112" s="4"/>
      <c r="AL1112" s="13"/>
      <c r="AM1112" s="13"/>
      <c r="AO1112" s="4"/>
      <c r="AP1112" s="4"/>
    </row>
    <row r="1113" spans="1:42" x14ac:dyDescent="0.25">
      <c r="A1113" s="4" t="str">
        <f t="shared" si="62"/>
        <v>5207.01.01.5</v>
      </c>
      <c r="B1113" s="4" t="str">
        <f t="shared" si="63"/>
        <v>5207.01.01</v>
      </c>
      <c r="C1113" s="4" t="s">
        <v>629</v>
      </c>
      <c r="D1113" s="4" t="s">
        <v>292</v>
      </c>
      <c r="E1113" s="4" t="s">
        <v>293</v>
      </c>
      <c r="F1113" s="4" t="s">
        <v>7</v>
      </c>
      <c r="G1113" s="4" t="s">
        <v>294</v>
      </c>
      <c r="H1113" s="4" t="s">
        <v>7</v>
      </c>
      <c r="I1113" s="4" t="s">
        <v>4764</v>
      </c>
      <c r="J1113" s="4">
        <v>3222</v>
      </c>
      <c r="K1113" s="4" t="s">
        <v>4818</v>
      </c>
      <c r="L1113" s="4">
        <v>5</v>
      </c>
      <c r="M1113" s="4">
        <v>0</v>
      </c>
      <c r="N1113" s="4">
        <v>0</v>
      </c>
      <c r="O1113" s="4" t="s">
        <v>4820</v>
      </c>
      <c r="P1113" s="4" t="s">
        <v>4817</v>
      </c>
      <c r="Q1113" s="4" t="s">
        <v>21</v>
      </c>
      <c r="R1113" s="4" t="s">
        <v>603</v>
      </c>
      <c r="S1113" s="4" t="s">
        <v>604</v>
      </c>
      <c r="T1113" s="4" t="s">
        <v>634</v>
      </c>
      <c r="U1113" s="4" t="s">
        <v>635</v>
      </c>
      <c r="V1113" s="4" t="s">
        <v>4793</v>
      </c>
      <c r="X1113" s="13" t="s">
        <v>4819</v>
      </c>
      <c r="Z1113" s="4"/>
      <c r="AL1113" s="13"/>
      <c r="AM1113" s="13"/>
      <c r="AO1113" s="4"/>
      <c r="AP1113" s="4"/>
    </row>
    <row r="1114" spans="1:42" x14ac:dyDescent="0.25">
      <c r="A1114" s="4" t="str">
        <f t="shared" si="62"/>
        <v>5207.01.01.6</v>
      </c>
      <c r="B1114" s="4" t="str">
        <f t="shared" si="63"/>
        <v>5207.01.01</v>
      </c>
      <c r="C1114" s="4" t="s">
        <v>629</v>
      </c>
      <c r="D1114" s="4" t="s">
        <v>292</v>
      </c>
      <c r="E1114" s="4" t="s">
        <v>293</v>
      </c>
      <c r="F1114" s="4" t="s">
        <v>7</v>
      </c>
      <c r="G1114" s="4" t="s">
        <v>294</v>
      </c>
      <c r="H1114" s="4" t="s">
        <v>7</v>
      </c>
      <c r="I1114" s="4" t="s">
        <v>4764</v>
      </c>
      <c r="J1114" s="4">
        <v>3225</v>
      </c>
      <c r="K1114" s="4" t="s">
        <v>4821</v>
      </c>
      <c r="L1114" s="4">
        <v>6</v>
      </c>
      <c r="M1114" s="4">
        <v>0</v>
      </c>
      <c r="N1114" s="4">
        <v>0</v>
      </c>
      <c r="O1114" s="4" t="s">
        <v>4823</v>
      </c>
      <c r="P1114" s="4" t="s">
        <v>1010</v>
      </c>
      <c r="Q1114" s="4" t="s">
        <v>21</v>
      </c>
      <c r="R1114" s="4" t="s">
        <v>603</v>
      </c>
      <c r="S1114" s="4" t="s">
        <v>604</v>
      </c>
      <c r="T1114" s="4" t="s">
        <v>634</v>
      </c>
      <c r="U1114" s="4" t="s">
        <v>635</v>
      </c>
      <c r="V1114" s="4" t="s">
        <v>4793</v>
      </c>
      <c r="X1114" s="13" t="s">
        <v>4822</v>
      </c>
      <c r="Z1114" s="4"/>
      <c r="AL1114" s="13"/>
      <c r="AM1114" s="13"/>
      <c r="AO1114" s="4"/>
      <c r="AP1114" s="4"/>
    </row>
    <row r="1115" spans="1:42" x14ac:dyDescent="0.25">
      <c r="A1115" s="4" t="str">
        <f t="shared" si="62"/>
        <v>5207.01.01.7</v>
      </c>
      <c r="B1115" s="4" t="str">
        <f t="shared" si="63"/>
        <v>5207.01.01</v>
      </c>
      <c r="C1115" s="4" t="s">
        <v>629</v>
      </c>
      <c r="D1115" s="4" t="s">
        <v>292</v>
      </c>
      <c r="E1115" s="4" t="s">
        <v>293</v>
      </c>
      <c r="F1115" s="4" t="s">
        <v>7</v>
      </c>
      <c r="G1115" s="4" t="s">
        <v>294</v>
      </c>
      <c r="H1115" s="4" t="s">
        <v>7</v>
      </c>
      <c r="I1115" s="4" t="s">
        <v>4764</v>
      </c>
      <c r="J1115" s="4">
        <v>3226</v>
      </c>
      <c r="K1115" s="4" t="s">
        <v>4825</v>
      </c>
      <c r="L1115" s="4">
        <v>7</v>
      </c>
      <c r="M1115" s="4">
        <v>18188856</v>
      </c>
      <c r="N1115" s="4">
        <v>0</v>
      </c>
      <c r="O1115" s="4" t="s">
        <v>4827</v>
      </c>
      <c r="P1115" s="4" t="s">
        <v>4824</v>
      </c>
      <c r="Q1115" s="4" t="s">
        <v>21</v>
      </c>
      <c r="R1115" s="4" t="s">
        <v>603</v>
      </c>
      <c r="S1115" s="4" t="s">
        <v>604</v>
      </c>
      <c r="T1115" s="4" t="s">
        <v>634</v>
      </c>
      <c r="U1115" s="4" t="s">
        <v>635</v>
      </c>
      <c r="V1115" s="4" t="s">
        <v>4793</v>
      </c>
      <c r="X1115" s="13" t="s">
        <v>4826</v>
      </c>
      <c r="Z1115" s="4"/>
      <c r="AL1115" s="13"/>
      <c r="AM1115" s="13"/>
      <c r="AO1115" s="4"/>
      <c r="AP1115" s="4"/>
    </row>
    <row r="1116" spans="1:42" x14ac:dyDescent="0.25">
      <c r="A1116" s="4" t="str">
        <f t="shared" si="62"/>
        <v>5207.01.01.8</v>
      </c>
      <c r="B1116" s="4" t="str">
        <f t="shared" si="63"/>
        <v>5207.01.01</v>
      </c>
      <c r="C1116" s="4" t="s">
        <v>629</v>
      </c>
      <c r="D1116" s="4" t="s">
        <v>292</v>
      </c>
      <c r="E1116" s="4" t="s">
        <v>293</v>
      </c>
      <c r="F1116" s="4" t="s">
        <v>7</v>
      </c>
      <c r="G1116" s="4" t="s">
        <v>294</v>
      </c>
      <c r="H1116" s="4" t="s">
        <v>7</v>
      </c>
      <c r="I1116" s="4" t="s">
        <v>4764</v>
      </c>
      <c r="J1116" s="4">
        <v>3217</v>
      </c>
      <c r="K1116" s="4" t="s">
        <v>4829</v>
      </c>
      <c r="L1116" s="4">
        <v>8</v>
      </c>
      <c r="M1116" s="4">
        <v>0</v>
      </c>
      <c r="N1116" s="4">
        <v>0</v>
      </c>
      <c r="O1116" s="4" t="s">
        <v>4796</v>
      </c>
      <c r="P1116" s="4" t="s">
        <v>4828</v>
      </c>
      <c r="Q1116" s="4" t="s">
        <v>21</v>
      </c>
      <c r="R1116" s="4" t="s">
        <v>603</v>
      </c>
      <c r="S1116" s="4" t="s">
        <v>604</v>
      </c>
      <c r="T1116" s="4" t="s">
        <v>634</v>
      </c>
      <c r="U1116" s="4" t="s">
        <v>635</v>
      </c>
      <c r="V1116" s="4" t="s">
        <v>4793</v>
      </c>
      <c r="X1116" s="13" t="s">
        <v>4830</v>
      </c>
      <c r="Z1116" s="4"/>
      <c r="AL1116" s="13"/>
      <c r="AM1116" s="13"/>
      <c r="AO1116" s="4"/>
      <c r="AP1116" s="4"/>
    </row>
    <row r="1117" spans="1:42" x14ac:dyDescent="0.25">
      <c r="A1117" s="4" t="str">
        <f t="shared" si="62"/>
        <v>5207.01.01.1</v>
      </c>
      <c r="B1117" s="4" t="str">
        <f t="shared" si="63"/>
        <v>5207.01.01</v>
      </c>
      <c r="C1117" s="4" t="s">
        <v>629</v>
      </c>
      <c r="D1117" s="4" t="s">
        <v>292</v>
      </c>
      <c r="E1117" s="4" t="s">
        <v>293</v>
      </c>
      <c r="F1117" s="4" t="s">
        <v>7</v>
      </c>
      <c r="G1117" s="4" t="s">
        <v>294</v>
      </c>
      <c r="H1117" s="4" t="s">
        <v>7</v>
      </c>
      <c r="I1117" s="4" t="s">
        <v>4764</v>
      </c>
      <c r="J1117" s="4">
        <v>3220</v>
      </c>
      <c r="K1117" s="4" t="s">
        <v>4832</v>
      </c>
      <c r="L1117" s="4">
        <v>1</v>
      </c>
      <c r="M1117" s="4">
        <v>0</v>
      </c>
      <c r="N1117" s="4">
        <v>0</v>
      </c>
      <c r="O1117" s="4" t="s">
        <v>4834</v>
      </c>
      <c r="P1117" s="4" t="s">
        <v>4831</v>
      </c>
      <c r="Q1117" s="4" t="s">
        <v>21</v>
      </c>
      <c r="R1117" s="4" t="s">
        <v>603</v>
      </c>
      <c r="S1117" s="4" t="s">
        <v>604</v>
      </c>
      <c r="T1117" s="4" t="s">
        <v>634</v>
      </c>
      <c r="U1117" s="4" t="s">
        <v>635</v>
      </c>
      <c r="V1117" s="4" t="s">
        <v>4793</v>
      </c>
      <c r="X1117" s="13" t="s">
        <v>4833</v>
      </c>
      <c r="Z1117" s="4"/>
      <c r="AL1117" s="13"/>
      <c r="AM1117" s="13"/>
      <c r="AO1117" s="4"/>
      <c r="AP1117" s="4"/>
    </row>
    <row r="1118" spans="1:42" x14ac:dyDescent="0.25">
      <c r="A1118" s="4" t="str">
        <f t="shared" si="62"/>
        <v>0210.01.03.2</v>
      </c>
      <c r="B1118" s="4" t="str">
        <f t="shared" si="63"/>
        <v>0210.01.03</v>
      </c>
      <c r="C1118" s="4" t="s">
        <v>629</v>
      </c>
      <c r="D1118" s="4" t="s">
        <v>98</v>
      </c>
      <c r="E1118" s="4" t="s">
        <v>99</v>
      </c>
      <c r="F1118" s="4" t="s">
        <v>7</v>
      </c>
      <c r="G1118" s="4" t="s">
        <v>100</v>
      </c>
      <c r="H1118" s="4" t="s">
        <v>46</v>
      </c>
      <c r="I1118" s="4" t="s">
        <v>1798</v>
      </c>
      <c r="J1118" s="4">
        <v>3447</v>
      </c>
      <c r="K1118" s="4" t="s">
        <v>1794</v>
      </c>
      <c r="L1118" s="4">
        <v>2</v>
      </c>
      <c r="M1118" s="4">
        <v>2663075</v>
      </c>
      <c r="N1118" s="4">
        <v>2040</v>
      </c>
      <c r="O1118" s="4" t="s">
        <v>1795</v>
      </c>
      <c r="P1118" s="4" t="s">
        <v>1796</v>
      </c>
      <c r="Q1118" s="4" t="s">
        <v>57</v>
      </c>
      <c r="R1118" s="4" t="s">
        <v>920</v>
      </c>
      <c r="S1118" s="4" t="s">
        <v>609</v>
      </c>
      <c r="T1118" s="4" t="s">
        <v>634</v>
      </c>
      <c r="U1118" s="4" t="s">
        <v>635</v>
      </c>
      <c r="V1118" s="4" t="s">
        <v>1799</v>
      </c>
      <c r="X1118" s="13" t="s">
        <v>1797</v>
      </c>
      <c r="Z1118" s="4"/>
      <c r="AL1118" s="13"/>
      <c r="AM1118" s="13"/>
      <c r="AO1118" s="4"/>
      <c r="AP1118" s="4"/>
    </row>
    <row r="1119" spans="1:42" x14ac:dyDescent="0.25">
      <c r="A1119" s="4" t="str">
        <f t="shared" si="62"/>
        <v>0210.01.03.3</v>
      </c>
      <c r="B1119" s="4" t="str">
        <f t="shared" si="63"/>
        <v>0210.01.03</v>
      </c>
      <c r="C1119" s="4" t="s">
        <v>629</v>
      </c>
      <c r="D1119" s="4" t="s">
        <v>98</v>
      </c>
      <c r="E1119" s="4" t="s">
        <v>99</v>
      </c>
      <c r="F1119" s="4" t="s">
        <v>7</v>
      </c>
      <c r="G1119" s="4" t="s">
        <v>100</v>
      </c>
      <c r="H1119" s="4" t="s">
        <v>46</v>
      </c>
      <c r="I1119" s="4" t="s">
        <v>1798</v>
      </c>
      <c r="J1119" s="4">
        <v>3451</v>
      </c>
      <c r="K1119" s="4" t="s">
        <v>1800</v>
      </c>
      <c r="L1119" s="4">
        <v>3</v>
      </c>
      <c r="M1119" s="4">
        <v>5000000</v>
      </c>
      <c r="N1119" s="4">
        <v>25</v>
      </c>
      <c r="O1119" s="4" t="s">
        <v>101</v>
      </c>
      <c r="P1119" s="4" t="s">
        <v>1801</v>
      </c>
      <c r="Q1119" s="4" t="s">
        <v>57</v>
      </c>
      <c r="R1119" s="4" t="s">
        <v>920</v>
      </c>
      <c r="S1119" s="4" t="s">
        <v>609</v>
      </c>
      <c r="T1119" s="4" t="s">
        <v>634</v>
      </c>
      <c r="U1119" s="4" t="s">
        <v>635</v>
      </c>
      <c r="V1119" s="4" t="s">
        <v>1799</v>
      </c>
      <c r="X1119" s="13" t="s">
        <v>1802</v>
      </c>
      <c r="Z1119" s="4"/>
      <c r="AL1119" s="13"/>
      <c r="AM1119" s="13"/>
      <c r="AO1119" s="4"/>
      <c r="AP1119" s="4"/>
    </row>
    <row r="1120" spans="1:42" x14ac:dyDescent="0.25">
      <c r="A1120" s="4" t="str">
        <f t="shared" si="62"/>
        <v>0210.01.03.4</v>
      </c>
      <c r="B1120" s="4" t="str">
        <f t="shared" si="63"/>
        <v>0210.01.03</v>
      </c>
      <c r="C1120" s="4" t="s">
        <v>629</v>
      </c>
      <c r="D1120" s="4" t="s">
        <v>98</v>
      </c>
      <c r="E1120" s="4" t="s">
        <v>99</v>
      </c>
      <c r="F1120" s="4" t="s">
        <v>7</v>
      </c>
      <c r="G1120" s="4" t="s">
        <v>100</v>
      </c>
      <c r="H1120" s="4" t="s">
        <v>46</v>
      </c>
      <c r="I1120" s="4" t="s">
        <v>1798</v>
      </c>
      <c r="J1120" s="4">
        <v>3465</v>
      </c>
      <c r="K1120" s="4" t="s">
        <v>1803</v>
      </c>
      <c r="L1120" s="4">
        <v>4</v>
      </c>
      <c r="M1120" s="4">
        <v>164446373</v>
      </c>
      <c r="N1120" s="4">
        <v>250</v>
      </c>
      <c r="O1120" s="4" t="s">
        <v>1804</v>
      </c>
      <c r="P1120" s="4" t="s">
        <v>1805</v>
      </c>
      <c r="Q1120" s="4" t="s">
        <v>57</v>
      </c>
      <c r="R1120" s="4" t="s">
        <v>920</v>
      </c>
      <c r="S1120" s="4" t="s">
        <v>609</v>
      </c>
      <c r="T1120" s="4" t="s">
        <v>634</v>
      </c>
      <c r="U1120" s="4" t="s">
        <v>635</v>
      </c>
      <c r="V1120" s="4" t="s">
        <v>1799</v>
      </c>
      <c r="X1120" s="13" t="s">
        <v>1806</v>
      </c>
      <c r="Z1120" s="4"/>
      <c r="AL1120" s="13"/>
      <c r="AM1120" s="13"/>
      <c r="AO1120" s="4"/>
      <c r="AP1120" s="4"/>
    </row>
    <row r="1121" spans="1:42" x14ac:dyDescent="0.25">
      <c r="A1121" s="4" t="str">
        <f t="shared" si="62"/>
        <v>0210.01.03.5</v>
      </c>
      <c r="B1121" s="4" t="str">
        <f t="shared" si="63"/>
        <v>0210.01.03</v>
      </c>
      <c r="C1121" s="4" t="s">
        <v>629</v>
      </c>
      <c r="D1121" s="4" t="s">
        <v>98</v>
      </c>
      <c r="E1121" s="4" t="s">
        <v>99</v>
      </c>
      <c r="F1121" s="4" t="s">
        <v>7</v>
      </c>
      <c r="G1121" s="4" t="s">
        <v>100</v>
      </c>
      <c r="H1121" s="4" t="s">
        <v>46</v>
      </c>
      <c r="I1121" s="4" t="s">
        <v>1798</v>
      </c>
      <c r="J1121" s="4">
        <v>3455</v>
      </c>
      <c r="K1121" s="4" t="s">
        <v>1807</v>
      </c>
      <c r="L1121" s="4">
        <v>5</v>
      </c>
      <c r="M1121" s="4">
        <v>1500000</v>
      </c>
      <c r="N1121" s="4">
        <v>5600</v>
      </c>
      <c r="O1121" s="4" t="s">
        <v>1808</v>
      </c>
      <c r="P1121" s="4" t="s">
        <v>1776</v>
      </c>
      <c r="Q1121" s="4" t="s">
        <v>57</v>
      </c>
      <c r="R1121" s="4" t="s">
        <v>920</v>
      </c>
      <c r="S1121" s="4" t="s">
        <v>609</v>
      </c>
      <c r="T1121" s="4" t="s">
        <v>634</v>
      </c>
      <c r="U1121" s="4" t="s">
        <v>635</v>
      </c>
      <c r="V1121" s="4" t="s">
        <v>1799</v>
      </c>
      <c r="X1121" s="13" t="s">
        <v>1809</v>
      </c>
      <c r="Z1121" s="4"/>
      <c r="AL1121" s="13"/>
      <c r="AM1121" s="13"/>
      <c r="AO1121" s="4"/>
      <c r="AP1121" s="4"/>
    </row>
    <row r="1122" spans="1:42" x14ac:dyDescent="0.25">
      <c r="A1122" s="4" t="str">
        <f t="shared" si="62"/>
        <v>0210.01.03.6</v>
      </c>
      <c r="B1122" s="4" t="str">
        <f t="shared" si="63"/>
        <v>0210.01.03</v>
      </c>
      <c r="C1122" s="4" t="s">
        <v>629</v>
      </c>
      <c r="D1122" s="4" t="s">
        <v>98</v>
      </c>
      <c r="E1122" s="4" t="s">
        <v>99</v>
      </c>
      <c r="F1122" s="4" t="s">
        <v>7</v>
      </c>
      <c r="G1122" s="4" t="s">
        <v>100</v>
      </c>
      <c r="H1122" s="4" t="s">
        <v>46</v>
      </c>
      <c r="I1122" s="4" t="s">
        <v>1798</v>
      </c>
      <c r="J1122" s="4">
        <v>3440</v>
      </c>
      <c r="K1122" s="4" t="s">
        <v>1810</v>
      </c>
      <c r="L1122" s="4">
        <v>6</v>
      </c>
      <c r="M1122" s="4">
        <v>126054242</v>
      </c>
      <c r="N1122" s="4">
        <v>943040</v>
      </c>
      <c r="O1122" s="4" t="s">
        <v>1811</v>
      </c>
      <c r="P1122" s="4" t="s">
        <v>1812</v>
      </c>
      <c r="Q1122" s="4" t="s">
        <v>57</v>
      </c>
      <c r="R1122" s="4" t="s">
        <v>920</v>
      </c>
      <c r="S1122" s="4" t="s">
        <v>609</v>
      </c>
      <c r="T1122" s="4" t="s">
        <v>634</v>
      </c>
      <c r="U1122" s="4" t="s">
        <v>635</v>
      </c>
      <c r="V1122" s="4" t="s">
        <v>1799</v>
      </c>
      <c r="X1122" s="13" t="s">
        <v>1813</v>
      </c>
      <c r="Z1122" s="4"/>
      <c r="AL1122" s="13"/>
      <c r="AM1122" s="13"/>
      <c r="AO1122" s="4"/>
      <c r="AP1122" s="4"/>
    </row>
    <row r="1123" spans="1:42" x14ac:dyDescent="0.25">
      <c r="A1123" s="4" t="str">
        <f t="shared" si="62"/>
        <v>0210.01.03.7</v>
      </c>
      <c r="B1123" s="4" t="str">
        <f t="shared" si="63"/>
        <v>0210.01.03</v>
      </c>
      <c r="C1123" s="4" t="s">
        <v>629</v>
      </c>
      <c r="D1123" s="4" t="s">
        <v>98</v>
      </c>
      <c r="E1123" s="4" t="s">
        <v>99</v>
      </c>
      <c r="F1123" s="4" t="s">
        <v>7</v>
      </c>
      <c r="G1123" s="4" t="s">
        <v>100</v>
      </c>
      <c r="H1123" s="4" t="s">
        <v>46</v>
      </c>
      <c r="I1123" s="4" t="s">
        <v>1798</v>
      </c>
      <c r="J1123" s="4">
        <v>3449</v>
      </c>
      <c r="K1123" s="4" t="s">
        <v>1817</v>
      </c>
      <c r="L1123" s="4">
        <v>7</v>
      </c>
      <c r="M1123" s="4">
        <v>20735702.75</v>
      </c>
      <c r="N1123" s="4">
        <v>100</v>
      </c>
      <c r="O1123" s="4" t="s">
        <v>102</v>
      </c>
      <c r="P1123" s="4" t="s">
        <v>1818</v>
      </c>
      <c r="Q1123" s="4" t="s">
        <v>57</v>
      </c>
      <c r="R1123" s="4" t="s">
        <v>920</v>
      </c>
      <c r="S1123" s="4" t="s">
        <v>609</v>
      </c>
      <c r="T1123" s="4" t="s">
        <v>634</v>
      </c>
      <c r="U1123" s="4" t="s">
        <v>635</v>
      </c>
      <c r="V1123" s="4" t="s">
        <v>1799</v>
      </c>
      <c r="X1123" s="13" t="s">
        <v>1819</v>
      </c>
      <c r="Z1123" s="4"/>
      <c r="AL1123" s="13"/>
      <c r="AM1123" s="13"/>
      <c r="AO1123" s="4"/>
      <c r="AP1123" s="4"/>
    </row>
    <row r="1124" spans="1:42" x14ac:dyDescent="0.25">
      <c r="A1124" s="4" t="str">
        <f t="shared" si="62"/>
        <v>0210.01.03.1</v>
      </c>
      <c r="B1124" s="4" t="str">
        <f t="shared" si="63"/>
        <v>0210.01.03</v>
      </c>
      <c r="C1124" s="4" t="s">
        <v>629</v>
      </c>
      <c r="D1124" s="4" t="s">
        <v>98</v>
      </c>
      <c r="E1124" s="4" t="s">
        <v>99</v>
      </c>
      <c r="F1124" s="4" t="s">
        <v>7</v>
      </c>
      <c r="G1124" s="4" t="s">
        <v>100</v>
      </c>
      <c r="H1124" s="4" t="s">
        <v>46</v>
      </c>
      <c r="I1124" s="4" t="s">
        <v>1798</v>
      </c>
      <c r="J1124" s="4">
        <v>3454</v>
      </c>
      <c r="K1124" s="4" t="s">
        <v>1820</v>
      </c>
      <c r="L1124" s="4">
        <v>1</v>
      </c>
      <c r="M1124" s="4">
        <v>10000000</v>
      </c>
      <c r="N1124" s="4">
        <v>95</v>
      </c>
      <c r="O1124" s="4" t="s">
        <v>1821</v>
      </c>
      <c r="P1124" s="4" t="s">
        <v>1822</v>
      </c>
      <c r="Q1124" s="4" t="s">
        <v>57</v>
      </c>
      <c r="R1124" s="4" t="s">
        <v>920</v>
      </c>
      <c r="S1124" s="4" t="s">
        <v>609</v>
      </c>
      <c r="T1124" s="4" t="s">
        <v>634</v>
      </c>
      <c r="U1124" s="4" t="s">
        <v>635</v>
      </c>
      <c r="V1124" s="4" t="s">
        <v>1799</v>
      </c>
      <c r="X1124" s="13" t="s">
        <v>1823</v>
      </c>
      <c r="Z1124" s="4"/>
      <c r="AL1124" s="13"/>
      <c r="AM1124" s="13"/>
      <c r="AO1124" s="4"/>
      <c r="AP1124" s="4"/>
    </row>
    <row r="1125" spans="1:42" x14ac:dyDescent="0.25">
      <c r="A1125" s="4" t="str">
        <f t="shared" si="62"/>
        <v>0203.01.01.2</v>
      </c>
      <c r="B1125" s="4" t="str">
        <f t="shared" si="63"/>
        <v>0203.01.01</v>
      </c>
      <c r="C1125" s="4" t="s">
        <v>629</v>
      </c>
      <c r="D1125" s="4" t="s">
        <v>42</v>
      </c>
      <c r="E1125" s="4" t="s">
        <v>43</v>
      </c>
      <c r="F1125" s="4" t="s">
        <v>7</v>
      </c>
      <c r="G1125" s="4" t="s">
        <v>44</v>
      </c>
      <c r="H1125" s="4" t="s">
        <v>7</v>
      </c>
      <c r="I1125" s="4" t="s">
        <v>4749</v>
      </c>
      <c r="J1125" s="4">
        <v>3648</v>
      </c>
      <c r="K1125" s="4" t="s">
        <v>4836</v>
      </c>
      <c r="L1125" s="4">
        <v>2</v>
      </c>
      <c r="M1125" s="4">
        <v>0</v>
      </c>
      <c r="N1125" s="4">
        <v>4000</v>
      </c>
      <c r="O1125" s="4" t="s">
        <v>4433</v>
      </c>
      <c r="P1125" s="4" t="s">
        <v>4835</v>
      </c>
      <c r="Q1125" s="4" t="s">
        <v>21</v>
      </c>
      <c r="R1125" s="4" t="s">
        <v>605</v>
      </c>
      <c r="S1125" s="4" t="s">
        <v>606</v>
      </c>
      <c r="T1125" s="4" t="s">
        <v>634</v>
      </c>
      <c r="U1125" s="4" t="s">
        <v>635</v>
      </c>
      <c r="V1125" s="4" t="s">
        <v>4750</v>
      </c>
      <c r="X1125" s="13" t="s">
        <v>4837</v>
      </c>
      <c r="Z1125" s="4"/>
      <c r="AL1125" s="13"/>
      <c r="AM1125" s="13"/>
      <c r="AO1125" s="4"/>
      <c r="AP1125" s="4"/>
    </row>
    <row r="1126" spans="1:42" x14ac:dyDescent="0.25">
      <c r="A1126" s="4" t="str">
        <f t="shared" si="62"/>
        <v>0203.01.01.1</v>
      </c>
      <c r="B1126" s="4" t="str">
        <f t="shared" si="63"/>
        <v>0203.01.01</v>
      </c>
      <c r="C1126" s="4" t="s">
        <v>629</v>
      </c>
      <c r="D1126" s="4" t="s">
        <v>42</v>
      </c>
      <c r="E1126" s="4" t="s">
        <v>43</v>
      </c>
      <c r="F1126" s="4" t="s">
        <v>7</v>
      </c>
      <c r="G1126" s="4" t="s">
        <v>44</v>
      </c>
      <c r="H1126" s="4" t="s">
        <v>7</v>
      </c>
      <c r="I1126" s="4" t="s">
        <v>4749</v>
      </c>
      <c r="J1126" s="4">
        <v>3651</v>
      </c>
      <c r="K1126" s="4" t="s">
        <v>4838</v>
      </c>
      <c r="L1126" s="4">
        <v>1</v>
      </c>
      <c r="M1126" s="4">
        <v>21991200</v>
      </c>
      <c r="N1126" s="4">
        <v>416</v>
      </c>
      <c r="O1126" s="4" t="s">
        <v>4840</v>
      </c>
      <c r="P1126" s="4" t="s">
        <v>1141</v>
      </c>
      <c r="Q1126" s="4" t="s">
        <v>21</v>
      </c>
      <c r="R1126" s="4" t="s">
        <v>605</v>
      </c>
      <c r="S1126" s="4" t="s">
        <v>606</v>
      </c>
      <c r="T1126" s="4" t="s">
        <v>634</v>
      </c>
      <c r="U1126" s="4" t="s">
        <v>635</v>
      </c>
      <c r="V1126" s="4" t="s">
        <v>4750</v>
      </c>
      <c r="X1126" s="13" t="s">
        <v>4839</v>
      </c>
      <c r="Z1126" s="4"/>
      <c r="AL1126" s="13"/>
      <c r="AM1126" s="13"/>
      <c r="AO1126" s="4"/>
      <c r="AP1126" s="4"/>
    </row>
    <row r="1127" spans="1:42" x14ac:dyDescent="0.25">
      <c r="A1127" s="4" t="str">
        <f t="shared" si="62"/>
        <v>0216.01.01.1</v>
      </c>
      <c r="B1127" s="4" t="str">
        <f t="shared" si="63"/>
        <v>0216.01.01</v>
      </c>
      <c r="C1127" s="4" t="s">
        <v>629</v>
      </c>
      <c r="D1127" s="4" t="s">
        <v>137</v>
      </c>
      <c r="E1127" s="4" t="s">
        <v>4761</v>
      </c>
      <c r="F1127" s="4" t="s">
        <v>7</v>
      </c>
      <c r="G1127" s="4" t="s">
        <v>4762</v>
      </c>
      <c r="H1127" s="4" t="s">
        <v>7</v>
      </c>
      <c r="I1127" s="4" t="s">
        <v>4764</v>
      </c>
      <c r="J1127" s="4">
        <v>3960</v>
      </c>
      <c r="K1127" s="4" t="s">
        <v>4841</v>
      </c>
      <c r="L1127" s="4">
        <v>1</v>
      </c>
      <c r="M1127" s="4">
        <v>153243552</v>
      </c>
      <c r="N1127" s="4">
        <v>46756448</v>
      </c>
      <c r="O1127" s="4" t="s">
        <v>1676</v>
      </c>
      <c r="P1127" s="4" t="s">
        <v>4763</v>
      </c>
      <c r="Q1127" s="4" t="s">
        <v>9</v>
      </c>
      <c r="R1127" s="4" t="s">
        <v>599</v>
      </c>
      <c r="S1127" s="4" t="s">
        <v>598</v>
      </c>
      <c r="T1127" s="4" t="s">
        <v>2789</v>
      </c>
      <c r="U1127" s="4" t="s">
        <v>2790</v>
      </c>
      <c r="V1127" s="4" t="s">
        <v>595</v>
      </c>
      <c r="X1127" s="13" t="s">
        <v>4842</v>
      </c>
      <c r="Z1127" s="4"/>
      <c r="AL1127" s="13"/>
      <c r="AM1127" s="13"/>
      <c r="AO1127" s="4"/>
      <c r="AP1127" s="4"/>
    </row>
    <row r="1128" spans="1:42" x14ac:dyDescent="0.25">
      <c r="A1128" s="4" t="str">
        <f t="shared" si="62"/>
        <v>0201.01.01.1</v>
      </c>
      <c r="B1128" s="4" t="str">
        <f t="shared" si="63"/>
        <v>0201.01.01</v>
      </c>
      <c r="C1128" s="4" t="s">
        <v>629</v>
      </c>
      <c r="D1128" s="4" t="s">
        <v>14</v>
      </c>
      <c r="E1128" s="4" t="s">
        <v>15</v>
      </c>
      <c r="F1128" s="4" t="s">
        <v>7</v>
      </c>
      <c r="G1128" s="4" t="s">
        <v>16</v>
      </c>
      <c r="H1128" s="4" t="s">
        <v>7</v>
      </c>
      <c r="I1128" s="4" t="s">
        <v>4729</v>
      </c>
      <c r="J1128" s="4">
        <v>5039</v>
      </c>
      <c r="K1128" s="4" t="s">
        <v>4844</v>
      </c>
      <c r="L1128" s="4">
        <v>1</v>
      </c>
      <c r="M1128" s="4">
        <v>10000000</v>
      </c>
      <c r="N1128" s="4">
        <v>132000</v>
      </c>
      <c r="O1128" s="4" t="s">
        <v>4846</v>
      </c>
      <c r="P1128" s="4" t="s">
        <v>4843</v>
      </c>
      <c r="Q1128" s="4" t="s">
        <v>9</v>
      </c>
      <c r="R1128" s="4" t="s">
        <v>599</v>
      </c>
      <c r="S1128" s="4" t="s">
        <v>598</v>
      </c>
      <c r="T1128" s="4" t="s">
        <v>634</v>
      </c>
      <c r="U1128" s="4" t="s">
        <v>635</v>
      </c>
      <c r="V1128" s="4" t="s">
        <v>596</v>
      </c>
      <c r="X1128" s="13" t="s">
        <v>4845</v>
      </c>
      <c r="Z1128" s="4"/>
      <c r="AL1128" s="13"/>
      <c r="AM1128" s="13"/>
      <c r="AO1128" s="4"/>
      <c r="AP1128" s="4"/>
    </row>
    <row r="1129" spans="1:42" x14ac:dyDescent="0.25">
      <c r="A1129" s="4" t="str">
        <f t="shared" si="62"/>
        <v>0202.01.01.1</v>
      </c>
      <c r="B1129" s="4" t="str">
        <f t="shared" si="63"/>
        <v>0202.01.01</v>
      </c>
      <c r="C1129" s="4" t="s">
        <v>629</v>
      </c>
      <c r="D1129" s="4" t="s">
        <v>36</v>
      </c>
      <c r="E1129" s="4" t="s">
        <v>37</v>
      </c>
      <c r="F1129" s="4" t="s">
        <v>7</v>
      </c>
      <c r="G1129" s="4" t="s">
        <v>38</v>
      </c>
      <c r="H1129" s="4" t="s">
        <v>7</v>
      </c>
      <c r="I1129" s="4" t="s">
        <v>4764</v>
      </c>
      <c r="J1129" s="4">
        <v>4957</v>
      </c>
      <c r="K1129" s="4" t="s">
        <v>4848</v>
      </c>
      <c r="L1129" s="4">
        <v>1</v>
      </c>
      <c r="M1129" s="4">
        <v>49180740.399999999</v>
      </c>
      <c r="N1129" s="4">
        <v>1</v>
      </c>
      <c r="O1129" s="4" t="s">
        <v>4850</v>
      </c>
      <c r="P1129" s="4" t="s">
        <v>1010</v>
      </c>
      <c r="Q1129" s="4" t="s">
        <v>9</v>
      </c>
      <c r="R1129" s="4" t="s">
        <v>600</v>
      </c>
      <c r="S1129" s="4" t="s">
        <v>743</v>
      </c>
      <c r="T1129" s="4" t="s">
        <v>634</v>
      </c>
      <c r="U1129" s="4" t="s">
        <v>635</v>
      </c>
      <c r="V1129" s="4" t="s">
        <v>4847</v>
      </c>
      <c r="X1129" s="13" t="s">
        <v>4849</v>
      </c>
      <c r="Z1129" s="4"/>
      <c r="AL1129" s="13"/>
      <c r="AM1129" s="13"/>
      <c r="AO1129" s="4"/>
      <c r="AP1129" s="4"/>
    </row>
    <row r="1130" spans="1:42" x14ac:dyDescent="0.25">
      <c r="A1130" s="4" t="str">
        <f t="shared" si="62"/>
        <v>0203.01.01.2</v>
      </c>
      <c r="B1130" s="4" t="str">
        <f t="shared" si="63"/>
        <v>0203.01.01</v>
      </c>
      <c r="C1130" s="4" t="s">
        <v>629</v>
      </c>
      <c r="D1130" s="4" t="s">
        <v>42</v>
      </c>
      <c r="E1130" s="4" t="s">
        <v>43</v>
      </c>
      <c r="F1130" s="4" t="s">
        <v>7</v>
      </c>
      <c r="G1130" s="4" t="s">
        <v>44</v>
      </c>
      <c r="H1130" s="4" t="s">
        <v>7</v>
      </c>
      <c r="I1130" s="4" t="s">
        <v>4749</v>
      </c>
      <c r="J1130" s="4">
        <v>3652</v>
      </c>
      <c r="K1130" s="4" t="s">
        <v>4852</v>
      </c>
      <c r="L1130" s="4">
        <v>2</v>
      </c>
      <c r="M1130" s="4">
        <v>30000000</v>
      </c>
      <c r="N1130" s="4">
        <v>8</v>
      </c>
      <c r="O1130" s="4" t="s">
        <v>4854</v>
      </c>
      <c r="P1130" s="4" t="s">
        <v>4851</v>
      </c>
      <c r="Q1130" s="4" t="s">
        <v>21</v>
      </c>
      <c r="R1130" s="4" t="s">
        <v>608</v>
      </c>
      <c r="S1130" s="4" t="s">
        <v>607</v>
      </c>
      <c r="T1130" s="4" t="s">
        <v>634</v>
      </c>
      <c r="U1130" s="4" t="s">
        <v>635</v>
      </c>
      <c r="V1130" s="4" t="s">
        <v>4750</v>
      </c>
      <c r="X1130" s="13" t="s">
        <v>4853</v>
      </c>
      <c r="Z1130" s="4"/>
      <c r="AL1130" s="13"/>
      <c r="AM1130" s="13"/>
      <c r="AO1130" s="4"/>
      <c r="AP1130" s="4"/>
    </row>
    <row r="1131" spans="1:42" x14ac:dyDescent="0.25">
      <c r="A1131" s="4" t="str">
        <f t="shared" si="62"/>
        <v>0203.01.01.1</v>
      </c>
      <c r="B1131" s="4" t="str">
        <f t="shared" si="63"/>
        <v>0203.01.01</v>
      </c>
      <c r="C1131" s="4" t="s">
        <v>629</v>
      </c>
      <c r="D1131" s="4" t="s">
        <v>42</v>
      </c>
      <c r="E1131" s="4" t="s">
        <v>43</v>
      </c>
      <c r="F1131" s="4" t="s">
        <v>7</v>
      </c>
      <c r="G1131" s="4" t="s">
        <v>44</v>
      </c>
      <c r="H1131" s="4" t="s">
        <v>7</v>
      </c>
      <c r="I1131" s="4" t="s">
        <v>4749</v>
      </c>
      <c r="J1131" s="4">
        <v>3654</v>
      </c>
      <c r="K1131" s="4" t="s">
        <v>4855</v>
      </c>
      <c r="L1131" s="4">
        <v>1</v>
      </c>
      <c r="M1131" s="4">
        <v>0</v>
      </c>
      <c r="N1131" s="4">
        <v>45</v>
      </c>
      <c r="O1131" s="4" t="s">
        <v>4840</v>
      </c>
      <c r="P1131" s="4" t="s">
        <v>1141</v>
      </c>
      <c r="Q1131" s="4" t="s">
        <v>21</v>
      </c>
      <c r="R1131" s="4" t="s">
        <v>605</v>
      </c>
      <c r="S1131" s="4" t="s">
        <v>606</v>
      </c>
      <c r="T1131" s="4" t="s">
        <v>634</v>
      </c>
      <c r="U1131" s="4" t="s">
        <v>635</v>
      </c>
      <c r="V1131" s="4" t="s">
        <v>4750</v>
      </c>
      <c r="X1131" s="13" t="s">
        <v>4856</v>
      </c>
      <c r="Z1131" s="4"/>
      <c r="AL1131" s="13"/>
      <c r="AM1131" s="13"/>
      <c r="AO1131" s="4"/>
      <c r="AP1131" s="4"/>
    </row>
  </sheetData>
  <sheetProtection algorithmName="SHA-512" hashValue="iiyNv7GbJIxTlhAdHCd6fSOZQJtZTcCruR72EJeFfWq6YWtnTdfDoGQZVSpZeQtLPMDDnjplI/lB/fVCemLGPw==" saltValue="hWE9P5BYTKmkFoekedSnPA==" spinCount="100000" sheet="1" objects="1" scenarios="1"/>
  <autoFilter ref="B2:X1088"/>
  <sortState ref="AQ1:AQ1131">
    <sortCondition ref="AQ1"/>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43"/>
  <sheetViews>
    <sheetView topLeftCell="A19" workbookViewId="0">
      <selection activeCell="E53" sqref="E53"/>
    </sheetView>
  </sheetViews>
  <sheetFormatPr baseColWidth="10" defaultRowHeight="15" x14ac:dyDescent="0.25"/>
  <cols>
    <col min="8" max="8" width="15.28515625" customWidth="1"/>
    <col min="10" max="10" width="12.85546875" customWidth="1"/>
  </cols>
  <sheetData>
    <row r="1" spans="2:26" x14ac:dyDescent="0.25">
      <c r="B1" s="1" t="s">
        <v>613</v>
      </c>
      <c r="C1" s="2" t="s">
        <v>614</v>
      </c>
      <c r="D1" s="2" t="s">
        <v>0</v>
      </c>
      <c r="E1" s="2" t="s">
        <v>615</v>
      </c>
      <c r="F1" s="2" t="s">
        <v>1</v>
      </c>
      <c r="G1" s="2" t="s">
        <v>616</v>
      </c>
      <c r="H1" s="2" t="s">
        <v>3</v>
      </c>
      <c r="I1" s="2" t="s">
        <v>617</v>
      </c>
      <c r="J1" s="2" t="s">
        <v>4</v>
      </c>
      <c r="K1" s="2" t="s">
        <v>4857</v>
      </c>
      <c r="L1" s="2" t="s">
        <v>618</v>
      </c>
      <c r="M1" s="2" t="s">
        <v>619</v>
      </c>
      <c r="N1" s="3" t="s">
        <v>620</v>
      </c>
      <c r="O1" s="2" t="s">
        <v>621</v>
      </c>
      <c r="P1" s="2" t="s">
        <v>2</v>
      </c>
      <c r="Q1" s="2" t="s">
        <v>622</v>
      </c>
      <c r="R1" s="2" t="s">
        <v>623</v>
      </c>
      <c r="S1" s="2"/>
      <c r="T1" s="2" t="s">
        <v>624</v>
      </c>
      <c r="U1" s="2" t="s">
        <v>625</v>
      </c>
      <c r="V1" s="2" t="s">
        <v>626</v>
      </c>
      <c r="W1" s="2" t="s">
        <v>618</v>
      </c>
      <c r="X1" s="2" t="s">
        <v>619</v>
      </c>
      <c r="Y1" s="2" t="s">
        <v>628</v>
      </c>
      <c r="Z1" s="3"/>
    </row>
    <row r="2" spans="2:26" x14ac:dyDescent="0.25">
      <c r="B2" s="5" t="s">
        <v>629</v>
      </c>
      <c r="C2" s="6" t="s">
        <v>14</v>
      </c>
      <c r="D2" s="6" t="s">
        <v>15</v>
      </c>
      <c r="E2" s="6" t="s">
        <v>7</v>
      </c>
      <c r="F2" s="6" t="s">
        <v>16</v>
      </c>
      <c r="G2" s="6" t="s">
        <v>7</v>
      </c>
      <c r="H2" s="6" t="s">
        <v>4729</v>
      </c>
      <c r="I2" s="6">
        <v>5037</v>
      </c>
      <c r="J2" s="6" t="s">
        <v>4730</v>
      </c>
      <c r="K2" s="6">
        <v>1</v>
      </c>
      <c r="L2" s="6">
        <v>30000000</v>
      </c>
      <c r="M2" s="6">
        <v>21800</v>
      </c>
      <c r="N2" s="8" t="s">
        <v>136</v>
      </c>
      <c r="O2" s="6" t="s">
        <v>4728</v>
      </c>
      <c r="P2" s="6" t="s">
        <v>9</v>
      </c>
      <c r="Q2" s="6" t="s">
        <v>599</v>
      </c>
      <c r="R2" s="6" t="s">
        <v>598</v>
      </c>
      <c r="S2" s="6"/>
      <c r="T2" s="6" t="s">
        <v>634</v>
      </c>
      <c r="U2" s="6" t="s">
        <v>635</v>
      </c>
      <c r="V2" s="6" t="s">
        <v>596</v>
      </c>
      <c r="W2" s="6">
        <v>30000000</v>
      </c>
      <c r="X2" s="6">
        <v>21800</v>
      </c>
      <c r="Y2" s="6" t="s">
        <v>4731</v>
      </c>
      <c r="Z2" s="8"/>
    </row>
    <row r="3" spans="2:26" x14ac:dyDescent="0.25">
      <c r="B3" s="9" t="s">
        <v>629</v>
      </c>
      <c r="C3" s="10" t="s">
        <v>14</v>
      </c>
      <c r="D3" s="10" t="s">
        <v>15</v>
      </c>
      <c r="E3" s="10" t="s">
        <v>33</v>
      </c>
      <c r="F3" s="10" t="s">
        <v>34</v>
      </c>
      <c r="G3" s="10" t="s">
        <v>7</v>
      </c>
      <c r="H3" s="10" t="s">
        <v>4729</v>
      </c>
      <c r="I3" s="10">
        <v>4891</v>
      </c>
      <c r="J3" s="10" t="s">
        <v>4734</v>
      </c>
      <c r="K3" s="10">
        <f>IF(H4=H3,K2+1,1)</f>
        <v>2</v>
      </c>
      <c r="L3" s="10">
        <v>15600000</v>
      </c>
      <c r="M3" s="10">
        <v>25</v>
      </c>
      <c r="N3" s="12" t="s">
        <v>4736</v>
      </c>
      <c r="O3" s="10" t="s">
        <v>4732</v>
      </c>
      <c r="P3" s="10" t="s">
        <v>21</v>
      </c>
      <c r="Q3" s="10" t="s">
        <v>602</v>
      </c>
      <c r="R3" s="10" t="s">
        <v>601</v>
      </c>
      <c r="S3" s="10"/>
      <c r="T3" s="10" t="s">
        <v>634</v>
      </c>
      <c r="U3" s="10" t="s">
        <v>635</v>
      </c>
      <c r="V3" s="10" t="s">
        <v>4733</v>
      </c>
      <c r="W3" s="10">
        <v>15600000</v>
      </c>
      <c r="X3" s="10">
        <v>25</v>
      </c>
      <c r="Y3" s="10" t="s">
        <v>4735</v>
      </c>
      <c r="Z3" s="12"/>
    </row>
    <row r="4" spans="2:26" x14ac:dyDescent="0.25">
      <c r="B4" s="5" t="s">
        <v>629</v>
      </c>
      <c r="C4" s="6" t="s">
        <v>14</v>
      </c>
      <c r="D4" s="6" t="s">
        <v>15</v>
      </c>
      <c r="E4" s="6" t="s">
        <v>7</v>
      </c>
      <c r="F4" s="6" t="s">
        <v>16</v>
      </c>
      <c r="G4" s="6" t="s">
        <v>7</v>
      </c>
      <c r="H4" s="6" t="s">
        <v>4729</v>
      </c>
      <c r="I4" s="6">
        <v>4979</v>
      </c>
      <c r="J4" s="6" t="s">
        <v>4737</v>
      </c>
      <c r="K4" s="10">
        <f t="shared" ref="K4:K43" si="0">IF(H5=H4,K3+1,1)</f>
        <v>3</v>
      </c>
      <c r="L4" s="6">
        <v>12688230</v>
      </c>
      <c r="M4" s="6">
        <v>5</v>
      </c>
      <c r="N4" s="8" t="s">
        <v>4739</v>
      </c>
      <c r="O4" s="6" t="s">
        <v>4021</v>
      </c>
      <c r="P4" s="6" t="s">
        <v>23</v>
      </c>
      <c r="Q4" s="6" t="s">
        <v>611</v>
      </c>
      <c r="R4" s="6" t="s">
        <v>610</v>
      </c>
      <c r="S4" s="6"/>
      <c r="T4" s="6" t="s">
        <v>634</v>
      </c>
      <c r="U4" s="6" t="s">
        <v>635</v>
      </c>
      <c r="V4" s="6" t="s">
        <v>596</v>
      </c>
      <c r="W4" s="6">
        <v>12688230</v>
      </c>
      <c r="X4" s="6">
        <v>5</v>
      </c>
      <c r="Y4" s="6" t="s">
        <v>4738</v>
      </c>
      <c r="Z4" s="8"/>
    </row>
    <row r="5" spans="2:26" x14ac:dyDescent="0.25">
      <c r="B5" s="9" t="s">
        <v>629</v>
      </c>
      <c r="C5" s="10" t="s">
        <v>14</v>
      </c>
      <c r="D5" s="10" t="s">
        <v>15</v>
      </c>
      <c r="E5" s="10" t="s">
        <v>7</v>
      </c>
      <c r="F5" s="10" t="s">
        <v>16</v>
      </c>
      <c r="G5" s="10" t="s">
        <v>7</v>
      </c>
      <c r="H5" s="10" t="s">
        <v>4729</v>
      </c>
      <c r="I5" s="10">
        <v>4981</v>
      </c>
      <c r="J5" s="10" t="s">
        <v>4740</v>
      </c>
      <c r="K5" s="10">
        <f t="shared" si="0"/>
        <v>4</v>
      </c>
      <c r="L5" s="10">
        <v>0</v>
      </c>
      <c r="M5" s="10">
        <v>17000</v>
      </c>
      <c r="N5" s="12" t="s">
        <v>4742</v>
      </c>
      <c r="O5" s="10" t="s">
        <v>4021</v>
      </c>
      <c r="P5" s="10" t="s">
        <v>23</v>
      </c>
      <c r="Q5" s="10" t="s">
        <v>611</v>
      </c>
      <c r="R5" s="10" t="s">
        <v>610</v>
      </c>
      <c r="S5" s="10"/>
      <c r="T5" s="10" t="s">
        <v>634</v>
      </c>
      <c r="U5" s="10" t="s">
        <v>635</v>
      </c>
      <c r="V5" s="10" t="s">
        <v>596</v>
      </c>
      <c r="W5" s="10">
        <v>0</v>
      </c>
      <c r="X5" s="10">
        <v>17000</v>
      </c>
      <c r="Y5" s="10" t="s">
        <v>4741</v>
      </c>
      <c r="Z5" s="12"/>
    </row>
    <row r="6" spans="2:26" x14ac:dyDescent="0.25">
      <c r="B6" s="5" t="s">
        <v>629</v>
      </c>
      <c r="C6" s="6" t="s">
        <v>14</v>
      </c>
      <c r="D6" s="6" t="s">
        <v>15</v>
      </c>
      <c r="E6" s="6" t="s">
        <v>7</v>
      </c>
      <c r="F6" s="6" t="s">
        <v>16</v>
      </c>
      <c r="G6" s="6" t="s">
        <v>7</v>
      </c>
      <c r="H6" s="6" t="s">
        <v>4729</v>
      </c>
      <c r="I6" s="6">
        <v>4980</v>
      </c>
      <c r="J6" s="6" t="s">
        <v>4743</v>
      </c>
      <c r="K6" s="10">
        <f t="shared" si="0"/>
        <v>5</v>
      </c>
      <c r="L6" s="6">
        <v>5930140</v>
      </c>
      <c r="M6" s="6">
        <v>30</v>
      </c>
      <c r="N6" s="8" t="s">
        <v>4745</v>
      </c>
      <c r="O6" s="6" t="s">
        <v>4021</v>
      </c>
      <c r="P6" s="6" t="s">
        <v>23</v>
      </c>
      <c r="Q6" s="6" t="s">
        <v>611</v>
      </c>
      <c r="R6" s="6" t="s">
        <v>610</v>
      </c>
      <c r="S6" s="6"/>
      <c r="T6" s="6" t="s">
        <v>634</v>
      </c>
      <c r="U6" s="6" t="s">
        <v>635</v>
      </c>
      <c r="V6" s="6" t="s">
        <v>596</v>
      </c>
      <c r="W6" s="6">
        <v>5930140</v>
      </c>
      <c r="X6" s="6">
        <v>30</v>
      </c>
      <c r="Y6" s="6" t="s">
        <v>4744</v>
      </c>
      <c r="Z6" s="8"/>
    </row>
    <row r="7" spans="2:26" x14ac:dyDescent="0.25">
      <c r="B7" s="9" t="s">
        <v>629</v>
      </c>
      <c r="C7" s="10" t="s">
        <v>14</v>
      </c>
      <c r="D7" s="10" t="s">
        <v>15</v>
      </c>
      <c r="E7" s="10" t="s">
        <v>7</v>
      </c>
      <c r="F7" s="10" t="s">
        <v>16</v>
      </c>
      <c r="G7" s="10" t="s">
        <v>7</v>
      </c>
      <c r="H7" s="10" t="s">
        <v>4729</v>
      </c>
      <c r="I7" s="10">
        <v>4978</v>
      </c>
      <c r="J7" s="10" t="s">
        <v>4746</v>
      </c>
      <c r="K7" s="10">
        <f t="shared" si="0"/>
        <v>1</v>
      </c>
      <c r="L7" s="10">
        <v>11102200</v>
      </c>
      <c r="M7" s="10">
        <v>18</v>
      </c>
      <c r="N7" s="12" t="s">
        <v>4748</v>
      </c>
      <c r="O7" s="10" t="s">
        <v>4021</v>
      </c>
      <c r="P7" s="10" t="s">
        <v>23</v>
      </c>
      <c r="Q7" s="10" t="s">
        <v>611</v>
      </c>
      <c r="R7" s="10" t="s">
        <v>610</v>
      </c>
      <c r="S7" s="10"/>
      <c r="T7" s="10" t="s">
        <v>634</v>
      </c>
      <c r="U7" s="10" t="s">
        <v>635</v>
      </c>
      <c r="V7" s="10" t="s">
        <v>596</v>
      </c>
      <c r="W7" s="10">
        <v>11102200</v>
      </c>
      <c r="X7" s="10">
        <v>18</v>
      </c>
      <c r="Y7" s="10" t="s">
        <v>4747</v>
      </c>
      <c r="Z7" s="12"/>
    </row>
    <row r="8" spans="2:26" x14ac:dyDescent="0.25">
      <c r="B8" s="5" t="s">
        <v>629</v>
      </c>
      <c r="C8" s="6" t="s">
        <v>42</v>
      </c>
      <c r="D8" s="6" t="s">
        <v>43</v>
      </c>
      <c r="E8" s="6" t="s">
        <v>7</v>
      </c>
      <c r="F8" s="6" t="s">
        <v>44</v>
      </c>
      <c r="G8" s="6" t="s">
        <v>7</v>
      </c>
      <c r="H8" s="6" t="s">
        <v>4749</v>
      </c>
      <c r="I8" s="6">
        <v>3653</v>
      </c>
      <c r="J8" s="6" t="s">
        <v>4751</v>
      </c>
      <c r="K8" s="10">
        <f t="shared" si="0"/>
        <v>2</v>
      </c>
      <c r="L8" s="6">
        <v>0</v>
      </c>
      <c r="M8" s="6">
        <v>7</v>
      </c>
      <c r="N8" s="8" t="s">
        <v>1198</v>
      </c>
      <c r="O8" s="6" t="s">
        <v>1141</v>
      </c>
      <c r="P8" s="6" t="s">
        <v>21</v>
      </c>
      <c r="Q8" s="6" t="s">
        <v>603</v>
      </c>
      <c r="R8" s="6" t="s">
        <v>787</v>
      </c>
      <c r="S8" s="6"/>
      <c r="T8" s="6" t="s">
        <v>634</v>
      </c>
      <c r="U8" s="6" t="s">
        <v>635</v>
      </c>
      <c r="V8" s="6" t="s">
        <v>4750</v>
      </c>
      <c r="W8" s="6">
        <v>0</v>
      </c>
      <c r="X8" s="6">
        <v>7</v>
      </c>
      <c r="Y8" s="6" t="s">
        <v>4752</v>
      </c>
      <c r="Z8" s="8"/>
    </row>
    <row r="9" spans="2:26" x14ac:dyDescent="0.25">
      <c r="B9" s="9" t="s">
        <v>629</v>
      </c>
      <c r="C9" s="10" t="s">
        <v>42</v>
      </c>
      <c r="D9" s="10" t="s">
        <v>43</v>
      </c>
      <c r="E9" s="10" t="s">
        <v>7</v>
      </c>
      <c r="F9" s="10" t="s">
        <v>44</v>
      </c>
      <c r="G9" s="10" t="s">
        <v>7</v>
      </c>
      <c r="H9" s="10" t="s">
        <v>4749</v>
      </c>
      <c r="I9" s="10">
        <v>3650</v>
      </c>
      <c r="J9" s="10" t="s">
        <v>4753</v>
      </c>
      <c r="K9" s="10">
        <f t="shared" si="0"/>
        <v>1</v>
      </c>
      <c r="L9" s="10">
        <v>0</v>
      </c>
      <c r="M9" s="10">
        <v>154</v>
      </c>
      <c r="N9" s="12" t="s">
        <v>4755</v>
      </c>
      <c r="O9" s="10" t="s">
        <v>1141</v>
      </c>
      <c r="P9" s="10" t="s">
        <v>21</v>
      </c>
      <c r="Q9" s="10" t="s">
        <v>603</v>
      </c>
      <c r="R9" s="10" t="s">
        <v>604</v>
      </c>
      <c r="S9" s="10"/>
      <c r="T9" s="10" t="s">
        <v>634</v>
      </c>
      <c r="U9" s="10" t="s">
        <v>635</v>
      </c>
      <c r="V9" s="10" t="s">
        <v>4750</v>
      </c>
      <c r="W9" s="10">
        <v>0</v>
      </c>
      <c r="X9" s="10">
        <v>154</v>
      </c>
      <c r="Y9" s="10" t="s">
        <v>4754</v>
      </c>
      <c r="Z9" s="12"/>
    </row>
    <row r="10" spans="2:26" x14ac:dyDescent="0.25">
      <c r="B10" s="5" t="s">
        <v>629</v>
      </c>
      <c r="C10" s="6" t="s">
        <v>14</v>
      </c>
      <c r="D10" s="6" t="s">
        <v>15</v>
      </c>
      <c r="E10" s="6" t="s">
        <v>25</v>
      </c>
      <c r="F10" s="6" t="s">
        <v>26</v>
      </c>
      <c r="G10" s="6" t="s">
        <v>7</v>
      </c>
      <c r="H10" s="6" t="s">
        <v>4729</v>
      </c>
      <c r="I10" s="6">
        <v>2876</v>
      </c>
      <c r="J10" s="6" t="s">
        <v>4758</v>
      </c>
      <c r="K10" s="10">
        <f t="shared" si="0"/>
        <v>1</v>
      </c>
      <c r="L10" s="6">
        <v>78000000</v>
      </c>
      <c r="M10" s="6">
        <v>11</v>
      </c>
      <c r="N10" s="8" t="s">
        <v>4760</v>
      </c>
      <c r="O10" s="6" t="s">
        <v>4756</v>
      </c>
      <c r="P10" s="6" t="s">
        <v>9</v>
      </c>
      <c r="Q10" s="6" t="s">
        <v>599</v>
      </c>
      <c r="R10" s="6" t="s">
        <v>598</v>
      </c>
      <c r="S10" s="6"/>
      <c r="T10" s="6" t="s">
        <v>634</v>
      </c>
      <c r="U10" s="6" t="s">
        <v>635</v>
      </c>
      <c r="V10" s="6" t="s">
        <v>4757</v>
      </c>
      <c r="W10" s="6">
        <v>78000000</v>
      </c>
      <c r="X10" s="6">
        <v>11</v>
      </c>
      <c r="Y10" s="6" t="s">
        <v>4759</v>
      </c>
      <c r="Z10" s="8"/>
    </row>
    <row r="11" spans="2:26" x14ac:dyDescent="0.25">
      <c r="B11" s="9" t="s">
        <v>629</v>
      </c>
      <c r="C11" s="10" t="s">
        <v>137</v>
      </c>
      <c r="D11" s="10" t="s">
        <v>4761</v>
      </c>
      <c r="E11" s="10" t="s">
        <v>7</v>
      </c>
      <c r="F11" s="10" t="s">
        <v>4762</v>
      </c>
      <c r="G11" s="10" t="s">
        <v>7</v>
      </c>
      <c r="H11" s="10" t="s">
        <v>4764</v>
      </c>
      <c r="I11" s="10">
        <v>3962</v>
      </c>
      <c r="J11" s="10" t="s">
        <v>4765</v>
      </c>
      <c r="K11" s="10">
        <f t="shared" si="0"/>
        <v>1</v>
      </c>
      <c r="L11" s="10">
        <v>0</v>
      </c>
      <c r="M11" s="10">
        <v>0</v>
      </c>
      <c r="N11" s="12" t="s">
        <v>1676</v>
      </c>
      <c r="O11" s="10" t="s">
        <v>4763</v>
      </c>
      <c r="P11" s="10" t="s">
        <v>9</v>
      </c>
      <c r="Q11" s="10" t="s">
        <v>599</v>
      </c>
      <c r="R11" s="10" t="s">
        <v>598</v>
      </c>
      <c r="S11" s="10"/>
      <c r="T11" s="10" t="s">
        <v>2789</v>
      </c>
      <c r="U11" s="10" t="s">
        <v>2790</v>
      </c>
      <c r="V11" s="10" t="s">
        <v>595</v>
      </c>
      <c r="W11" s="10">
        <v>0</v>
      </c>
      <c r="X11" s="10">
        <v>0</v>
      </c>
      <c r="Y11" s="10" t="s">
        <v>4766</v>
      </c>
      <c r="Z11" s="12"/>
    </row>
    <row r="12" spans="2:26" x14ac:dyDescent="0.25">
      <c r="B12" s="5" t="s">
        <v>629</v>
      </c>
      <c r="C12" s="6" t="s">
        <v>14</v>
      </c>
      <c r="D12" s="6" t="s">
        <v>15</v>
      </c>
      <c r="E12" s="6" t="s">
        <v>25</v>
      </c>
      <c r="F12" s="6" t="s">
        <v>26</v>
      </c>
      <c r="G12" s="6" t="s">
        <v>7</v>
      </c>
      <c r="H12" s="6" t="s">
        <v>4729</v>
      </c>
      <c r="I12" s="6">
        <v>2870</v>
      </c>
      <c r="J12" s="6" t="s">
        <v>4768</v>
      </c>
      <c r="K12" s="10">
        <f t="shared" si="0"/>
        <v>1</v>
      </c>
      <c r="L12" s="6">
        <v>101408702</v>
      </c>
      <c r="M12" s="6">
        <v>15</v>
      </c>
      <c r="N12" s="8" t="s">
        <v>4770</v>
      </c>
      <c r="O12" s="6" t="s">
        <v>4767</v>
      </c>
      <c r="P12" s="6" t="s">
        <v>9</v>
      </c>
      <c r="Q12" s="6" t="s">
        <v>599</v>
      </c>
      <c r="R12" s="6" t="s">
        <v>598</v>
      </c>
      <c r="S12" s="6"/>
      <c r="T12" s="6" t="s">
        <v>634</v>
      </c>
      <c r="U12" s="6" t="s">
        <v>635</v>
      </c>
      <c r="V12" s="6" t="s">
        <v>4757</v>
      </c>
      <c r="W12" s="6">
        <v>101408702</v>
      </c>
      <c r="X12" s="6">
        <v>15</v>
      </c>
      <c r="Y12" s="6" t="s">
        <v>4769</v>
      </c>
      <c r="Z12" s="8"/>
    </row>
    <row r="13" spans="2:26" x14ac:dyDescent="0.25">
      <c r="B13" s="9" t="s">
        <v>629</v>
      </c>
      <c r="C13" s="10" t="s">
        <v>161</v>
      </c>
      <c r="D13" s="10" t="s">
        <v>162</v>
      </c>
      <c r="E13" s="10" t="s">
        <v>7</v>
      </c>
      <c r="F13" s="10" t="s">
        <v>163</v>
      </c>
      <c r="G13" s="10" t="s">
        <v>7</v>
      </c>
      <c r="H13" s="10" t="s">
        <v>4771</v>
      </c>
      <c r="I13" s="10">
        <v>2979</v>
      </c>
      <c r="J13" s="10" t="s">
        <v>4773</v>
      </c>
      <c r="K13" s="10">
        <f t="shared" si="0"/>
        <v>1</v>
      </c>
      <c r="L13" s="10">
        <v>0</v>
      </c>
      <c r="M13" s="10">
        <v>35</v>
      </c>
      <c r="N13" s="12" t="s">
        <v>4775</v>
      </c>
      <c r="O13" s="10" t="s">
        <v>2551</v>
      </c>
      <c r="P13" s="10" t="s">
        <v>9</v>
      </c>
      <c r="Q13" s="10" t="s">
        <v>599</v>
      </c>
      <c r="R13" s="10" t="s">
        <v>598</v>
      </c>
      <c r="S13" s="10"/>
      <c r="T13" s="10" t="s">
        <v>634</v>
      </c>
      <c r="U13" s="10" t="s">
        <v>635</v>
      </c>
      <c r="V13" s="10" t="s">
        <v>4772</v>
      </c>
      <c r="W13" s="10">
        <v>0</v>
      </c>
      <c r="X13" s="10">
        <v>35</v>
      </c>
      <c r="Y13" s="10" t="s">
        <v>4774</v>
      </c>
      <c r="Z13" s="12"/>
    </row>
    <row r="14" spans="2:26" x14ac:dyDescent="0.25">
      <c r="B14" s="5" t="s">
        <v>629</v>
      </c>
      <c r="C14" s="6" t="s">
        <v>14</v>
      </c>
      <c r="D14" s="6" t="s">
        <v>15</v>
      </c>
      <c r="E14" s="6" t="s">
        <v>7</v>
      </c>
      <c r="F14" s="6" t="s">
        <v>16</v>
      </c>
      <c r="G14" s="6" t="s">
        <v>7</v>
      </c>
      <c r="H14" s="6" t="s">
        <v>4729</v>
      </c>
      <c r="I14" s="6">
        <v>5119</v>
      </c>
      <c r="J14" s="6" t="s">
        <v>4777</v>
      </c>
      <c r="K14" s="10">
        <f t="shared" si="0"/>
        <v>2</v>
      </c>
      <c r="L14" s="6">
        <v>12584835</v>
      </c>
      <c r="M14" s="6">
        <v>1</v>
      </c>
      <c r="N14" s="8" t="s">
        <v>4779</v>
      </c>
      <c r="O14" s="6" t="s">
        <v>4776</v>
      </c>
      <c r="P14" s="6" t="s">
        <v>23</v>
      </c>
      <c r="Q14" s="6" t="s">
        <v>611</v>
      </c>
      <c r="R14" s="6" t="s">
        <v>610</v>
      </c>
      <c r="S14" s="6"/>
      <c r="T14" s="6" t="s">
        <v>634</v>
      </c>
      <c r="U14" s="6" t="s">
        <v>635</v>
      </c>
      <c r="V14" s="6" t="s">
        <v>596</v>
      </c>
      <c r="W14" s="6">
        <v>12584835</v>
      </c>
      <c r="X14" s="6">
        <v>1</v>
      </c>
      <c r="Y14" s="6" t="s">
        <v>4778</v>
      </c>
      <c r="Z14" s="8"/>
    </row>
    <row r="15" spans="2:26" x14ac:dyDescent="0.25">
      <c r="B15" s="9" t="s">
        <v>629</v>
      </c>
      <c r="C15" s="10" t="s">
        <v>14</v>
      </c>
      <c r="D15" s="10" t="s">
        <v>15</v>
      </c>
      <c r="E15" s="10" t="s">
        <v>7</v>
      </c>
      <c r="F15" s="10" t="s">
        <v>16</v>
      </c>
      <c r="G15" s="10" t="s">
        <v>7</v>
      </c>
      <c r="H15" s="10" t="s">
        <v>4729</v>
      </c>
      <c r="I15" s="10">
        <v>5118</v>
      </c>
      <c r="J15" s="10" t="s">
        <v>4781</v>
      </c>
      <c r="K15" s="10">
        <f t="shared" si="0"/>
        <v>3</v>
      </c>
      <c r="L15" s="10">
        <v>24445135</v>
      </c>
      <c r="M15" s="10">
        <v>6</v>
      </c>
      <c r="N15" s="12" t="s">
        <v>4783</v>
      </c>
      <c r="O15" s="10" t="s">
        <v>4780</v>
      </c>
      <c r="P15" s="10" t="s">
        <v>23</v>
      </c>
      <c r="Q15" s="10" t="s">
        <v>611</v>
      </c>
      <c r="R15" s="10" t="s">
        <v>610</v>
      </c>
      <c r="S15" s="10"/>
      <c r="T15" s="10" t="s">
        <v>634</v>
      </c>
      <c r="U15" s="10" t="s">
        <v>635</v>
      </c>
      <c r="V15" s="10" t="s">
        <v>596</v>
      </c>
      <c r="W15" s="10">
        <v>24445135</v>
      </c>
      <c r="X15" s="10">
        <v>6</v>
      </c>
      <c r="Y15" s="10" t="s">
        <v>4782</v>
      </c>
      <c r="Z15" s="12"/>
    </row>
    <row r="16" spans="2:26" x14ac:dyDescent="0.25">
      <c r="B16" s="5" t="s">
        <v>629</v>
      </c>
      <c r="C16" s="6" t="s">
        <v>14</v>
      </c>
      <c r="D16" s="6" t="s">
        <v>15</v>
      </c>
      <c r="E16" s="6" t="s">
        <v>7</v>
      </c>
      <c r="F16" s="6" t="s">
        <v>16</v>
      </c>
      <c r="G16" s="6" t="s">
        <v>7</v>
      </c>
      <c r="H16" s="6" t="s">
        <v>4729</v>
      </c>
      <c r="I16" s="6">
        <v>5121</v>
      </c>
      <c r="J16" s="6" t="s">
        <v>4784</v>
      </c>
      <c r="K16" s="10">
        <f t="shared" si="0"/>
        <v>4</v>
      </c>
      <c r="L16" s="6">
        <v>16859235</v>
      </c>
      <c r="M16" s="6">
        <v>1</v>
      </c>
      <c r="N16" s="8" t="s">
        <v>4779</v>
      </c>
      <c r="O16" s="6" t="s">
        <v>4776</v>
      </c>
      <c r="P16" s="6" t="s">
        <v>23</v>
      </c>
      <c r="Q16" s="6" t="s">
        <v>611</v>
      </c>
      <c r="R16" s="6" t="s">
        <v>610</v>
      </c>
      <c r="S16" s="6"/>
      <c r="T16" s="6" t="s">
        <v>634</v>
      </c>
      <c r="U16" s="6" t="s">
        <v>635</v>
      </c>
      <c r="V16" s="6" t="s">
        <v>596</v>
      </c>
      <c r="W16" s="6">
        <v>16859235</v>
      </c>
      <c r="X16" s="6">
        <v>1</v>
      </c>
      <c r="Y16" s="6" t="s">
        <v>4785</v>
      </c>
      <c r="Z16" s="8"/>
    </row>
    <row r="17" spans="2:26" x14ac:dyDescent="0.25">
      <c r="B17" s="9" t="s">
        <v>629</v>
      </c>
      <c r="C17" s="10" t="s">
        <v>14</v>
      </c>
      <c r="D17" s="10" t="s">
        <v>15</v>
      </c>
      <c r="E17" s="10" t="s">
        <v>7</v>
      </c>
      <c r="F17" s="10" t="s">
        <v>16</v>
      </c>
      <c r="G17" s="10" t="s">
        <v>7</v>
      </c>
      <c r="H17" s="10" t="s">
        <v>4729</v>
      </c>
      <c r="I17" s="10">
        <v>5122</v>
      </c>
      <c r="J17" s="10" t="s">
        <v>4786</v>
      </c>
      <c r="K17" s="10">
        <f t="shared" si="0"/>
        <v>5</v>
      </c>
      <c r="L17" s="10">
        <v>10868935</v>
      </c>
      <c r="M17" s="10">
        <v>8</v>
      </c>
      <c r="N17" s="12" t="s">
        <v>4788</v>
      </c>
      <c r="O17" s="10" t="s">
        <v>2707</v>
      </c>
      <c r="P17" s="10" t="s">
        <v>23</v>
      </c>
      <c r="Q17" s="10" t="s">
        <v>611</v>
      </c>
      <c r="R17" s="10" t="s">
        <v>610</v>
      </c>
      <c r="S17" s="10"/>
      <c r="T17" s="10" t="s">
        <v>634</v>
      </c>
      <c r="U17" s="10" t="s">
        <v>635</v>
      </c>
      <c r="V17" s="10" t="s">
        <v>596</v>
      </c>
      <c r="W17" s="10">
        <v>10868935</v>
      </c>
      <c r="X17" s="10">
        <v>8</v>
      </c>
      <c r="Y17" s="10" t="s">
        <v>4787</v>
      </c>
      <c r="Z17" s="12"/>
    </row>
    <row r="18" spans="2:26" x14ac:dyDescent="0.25">
      <c r="B18" s="5" t="s">
        <v>629</v>
      </c>
      <c r="C18" s="6" t="s">
        <v>14</v>
      </c>
      <c r="D18" s="6" t="s">
        <v>15</v>
      </c>
      <c r="E18" s="6" t="s">
        <v>7</v>
      </c>
      <c r="F18" s="6" t="s">
        <v>16</v>
      </c>
      <c r="G18" s="6" t="s">
        <v>7</v>
      </c>
      <c r="H18" s="6" t="s">
        <v>4729</v>
      </c>
      <c r="I18" s="6">
        <v>5120</v>
      </c>
      <c r="J18" s="6" t="s">
        <v>4790</v>
      </c>
      <c r="K18" s="10">
        <f t="shared" si="0"/>
        <v>1</v>
      </c>
      <c r="L18" s="6">
        <v>11813035</v>
      </c>
      <c r="M18" s="6">
        <v>12</v>
      </c>
      <c r="N18" s="8" t="s">
        <v>122</v>
      </c>
      <c r="O18" s="6" t="s">
        <v>4789</v>
      </c>
      <c r="P18" s="6" t="s">
        <v>23</v>
      </c>
      <c r="Q18" s="6" t="s">
        <v>611</v>
      </c>
      <c r="R18" s="6" t="s">
        <v>610</v>
      </c>
      <c r="S18" s="6"/>
      <c r="T18" s="6" t="s">
        <v>634</v>
      </c>
      <c r="U18" s="6" t="s">
        <v>635</v>
      </c>
      <c r="V18" s="6" t="s">
        <v>596</v>
      </c>
      <c r="W18" s="6">
        <v>11813035</v>
      </c>
      <c r="X18" s="6">
        <v>12</v>
      </c>
      <c r="Y18" s="6" t="s">
        <v>4791</v>
      </c>
      <c r="Z18" s="8"/>
    </row>
    <row r="19" spans="2:26" x14ac:dyDescent="0.25">
      <c r="B19" s="9" t="s">
        <v>629</v>
      </c>
      <c r="C19" s="10" t="s">
        <v>292</v>
      </c>
      <c r="D19" s="10" t="s">
        <v>293</v>
      </c>
      <c r="E19" s="10" t="s">
        <v>7</v>
      </c>
      <c r="F19" s="10" t="s">
        <v>294</v>
      </c>
      <c r="G19" s="10" t="s">
        <v>7</v>
      </c>
      <c r="H19" s="10" t="s">
        <v>4764</v>
      </c>
      <c r="I19" s="10">
        <v>3218</v>
      </c>
      <c r="J19" s="10" t="s">
        <v>4794</v>
      </c>
      <c r="K19" s="10">
        <f t="shared" si="0"/>
        <v>2</v>
      </c>
      <c r="L19" s="10">
        <v>93788846.5</v>
      </c>
      <c r="M19" s="10">
        <v>0</v>
      </c>
      <c r="N19" s="12" t="s">
        <v>4796</v>
      </c>
      <c r="O19" s="10" t="s">
        <v>4792</v>
      </c>
      <c r="P19" s="10" t="s">
        <v>21</v>
      </c>
      <c r="Q19" s="10" t="s">
        <v>603</v>
      </c>
      <c r="R19" s="10" t="s">
        <v>604</v>
      </c>
      <c r="S19" s="10"/>
      <c r="T19" s="10" t="s">
        <v>634</v>
      </c>
      <c r="U19" s="10" t="s">
        <v>635</v>
      </c>
      <c r="V19" s="10" t="s">
        <v>4793</v>
      </c>
      <c r="W19" s="10">
        <v>93788846.5</v>
      </c>
      <c r="X19" s="10">
        <v>0</v>
      </c>
      <c r="Y19" s="10" t="s">
        <v>4795</v>
      </c>
      <c r="Z19" s="12"/>
    </row>
    <row r="20" spans="2:26" x14ac:dyDescent="0.25">
      <c r="B20" s="5" t="s">
        <v>629</v>
      </c>
      <c r="C20" s="6" t="s">
        <v>292</v>
      </c>
      <c r="D20" s="6" t="s">
        <v>293</v>
      </c>
      <c r="E20" s="6" t="s">
        <v>7</v>
      </c>
      <c r="F20" s="6" t="s">
        <v>294</v>
      </c>
      <c r="G20" s="6" t="s">
        <v>7</v>
      </c>
      <c r="H20" s="6" t="s">
        <v>4764</v>
      </c>
      <c r="I20" s="6">
        <v>3224</v>
      </c>
      <c r="J20" s="6" t="s">
        <v>4798</v>
      </c>
      <c r="K20" s="10">
        <f t="shared" si="0"/>
        <v>1</v>
      </c>
      <c r="L20" s="6">
        <v>0</v>
      </c>
      <c r="M20" s="6">
        <v>0</v>
      </c>
      <c r="N20" s="8" t="s">
        <v>4800</v>
      </c>
      <c r="O20" s="6" t="s">
        <v>4797</v>
      </c>
      <c r="P20" s="6" t="s">
        <v>21</v>
      </c>
      <c r="Q20" s="6" t="s">
        <v>603</v>
      </c>
      <c r="R20" s="6" t="s">
        <v>604</v>
      </c>
      <c r="S20" s="6"/>
      <c r="T20" s="6" t="s">
        <v>634</v>
      </c>
      <c r="U20" s="6" t="s">
        <v>635</v>
      </c>
      <c r="V20" s="6" t="s">
        <v>4793</v>
      </c>
      <c r="W20" s="6">
        <v>0</v>
      </c>
      <c r="X20" s="6">
        <v>0</v>
      </c>
      <c r="Y20" s="6" t="s">
        <v>4799</v>
      </c>
      <c r="Z20" s="8"/>
    </row>
    <row r="21" spans="2:26" x14ac:dyDescent="0.25">
      <c r="B21" s="9" t="s">
        <v>629</v>
      </c>
      <c r="C21" s="10" t="s">
        <v>14</v>
      </c>
      <c r="D21" s="10" t="s">
        <v>15</v>
      </c>
      <c r="E21" s="10" t="s">
        <v>33</v>
      </c>
      <c r="F21" s="10" t="s">
        <v>34</v>
      </c>
      <c r="G21" s="10" t="s">
        <v>7</v>
      </c>
      <c r="H21" s="10" t="s">
        <v>4729</v>
      </c>
      <c r="I21" s="10">
        <v>3165</v>
      </c>
      <c r="J21" s="10" t="s">
        <v>4802</v>
      </c>
      <c r="K21" s="10">
        <f t="shared" si="0"/>
        <v>1</v>
      </c>
      <c r="L21" s="10">
        <v>74000000</v>
      </c>
      <c r="M21" s="10">
        <v>6.6</v>
      </c>
      <c r="N21" s="12" t="s">
        <v>4804</v>
      </c>
      <c r="O21" s="10" t="s">
        <v>4801</v>
      </c>
      <c r="P21" s="10" t="s">
        <v>21</v>
      </c>
      <c r="Q21" s="10" t="s">
        <v>602</v>
      </c>
      <c r="R21" s="10" t="s">
        <v>1173</v>
      </c>
      <c r="S21" s="10"/>
      <c r="T21" s="10" t="s">
        <v>634</v>
      </c>
      <c r="U21" s="10" t="s">
        <v>635</v>
      </c>
      <c r="V21" s="10" t="s">
        <v>4733</v>
      </c>
      <c r="W21" s="10">
        <v>74000000</v>
      </c>
      <c r="X21" s="10">
        <v>6.6</v>
      </c>
      <c r="Y21" s="10" t="s">
        <v>4803</v>
      </c>
      <c r="Z21" s="12"/>
    </row>
    <row r="22" spans="2:26" x14ac:dyDescent="0.25">
      <c r="B22" s="5" t="s">
        <v>629</v>
      </c>
      <c r="C22" s="6" t="s">
        <v>292</v>
      </c>
      <c r="D22" s="6" t="s">
        <v>293</v>
      </c>
      <c r="E22" s="6" t="s">
        <v>7</v>
      </c>
      <c r="F22" s="6" t="s">
        <v>294</v>
      </c>
      <c r="G22" s="6" t="s">
        <v>7</v>
      </c>
      <c r="H22" s="6" t="s">
        <v>4764</v>
      </c>
      <c r="I22" s="6">
        <v>3223</v>
      </c>
      <c r="J22" s="6" t="s">
        <v>4806</v>
      </c>
      <c r="K22" s="10">
        <f t="shared" si="0"/>
        <v>2</v>
      </c>
      <c r="L22" s="6">
        <v>2000000</v>
      </c>
      <c r="M22" s="6">
        <v>0</v>
      </c>
      <c r="N22" s="8" t="s">
        <v>4808</v>
      </c>
      <c r="O22" s="6" t="s">
        <v>4805</v>
      </c>
      <c r="P22" s="6" t="s">
        <v>21</v>
      </c>
      <c r="Q22" s="6" t="s">
        <v>603</v>
      </c>
      <c r="R22" s="6" t="s">
        <v>604</v>
      </c>
      <c r="S22" s="6"/>
      <c r="T22" s="6" t="s">
        <v>634</v>
      </c>
      <c r="U22" s="6" t="s">
        <v>635</v>
      </c>
      <c r="V22" s="6" t="s">
        <v>4793</v>
      </c>
      <c r="W22" s="6">
        <v>2000000</v>
      </c>
      <c r="X22" s="6">
        <v>0</v>
      </c>
      <c r="Y22" s="6" t="s">
        <v>4807</v>
      </c>
      <c r="Z22" s="8"/>
    </row>
    <row r="23" spans="2:26" x14ac:dyDescent="0.25">
      <c r="B23" s="9" t="s">
        <v>629</v>
      </c>
      <c r="C23" s="10" t="s">
        <v>292</v>
      </c>
      <c r="D23" s="10" t="s">
        <v>293</v>
      </c>
      <c r="E23" s="10" t="s">
        <v>7</v>
      </c>
      <c r="F23" s="10" t="s">
        <v>294</v>
      </c>
      <c r="G23" s="10" t="s">
        <v>7</v>
      </c>
      <c r="H23" s="10" t="s">
        <v>4764</v>
      </c>
      <c r="I23" s="10">
        <v>3219</v>
      </c>
      <c r="J23" s="10" t="s">
        <v>4810</v>
      </c>
      <c r="K23" s="10">
        <f t="shared" si="0"/>
        <v>3</v>
      </c>
      <c r="L23" s="10">
        <v>0</v>
      </c>
      <c r="M23" s="10">
        <v>0</v>
      </c>
      <c r="N23" s="12" t="s">
        <v>4812</v>
      </c>
      <c r="O23" s="10" t="s">
        <v>4809</v>
      </c>
      <c r="P23" s="10" t="s">
        <v>21</v>
      </c>
      <c r="Q23" s="10" t="s">
        <v>603</v>
      </c>
      <c r="R23" s="10" t="s">
        <v>604</v>
      </c>
      <c r="S23" s="10"/>
      <c r="T23" s="10" t="s">
        <v>634</v>
      </c>
      <c r="U23" s="10" t="s">
        <v>635</v>
      </c>
      <c r="V23" s="10" t="s">
        <v>4793</v>
      </c>
      <c r="W23" s="10">
        <v>0</v>
      </c>
      <c r="X23" s="10">
        <v>0</v>
      </c>
      <c r="Y23" s="10" t="s">
        <v>4811</v>
      </c>
      <c r="Z23" s="12"/>
    </row>
    <row r="24" spans="2:26" x14ac:dyDescent="0.25">
      <c r="B24" s="5" t="s">
        <v>629</v>
      </c>
      <c r="C24" s="6" t="s">
        <v>292</v>
      </c>
      <c r="D24" s="6" t="s">
        <v>293</v>
      </c>
      <c r="E24" s="6" t="s">
        <v>7</v>
      </c>
      <c r="F24" s="6" t="s">
        <v>294</v>
      </c>
      <c r="G24" s="6" t="s">
        <v>7</v>
      </c>
      <c r="H24" s="6" t="s">
        <v>4764</v>
      </c>
      <c r="I24" s="6">
        <v>3221</v>
      </c>
      <c r="J24" s="6" t="s">
        <v>4814</v>
      </c>
      <c r="K24" s="10">
        <f t="shared" si="0"/>
        <v>4</v>
      </c>
      <c r="L24" s="6">
        <v>0</v>
      </c>
      <c r="M24" s="6">
        <v>0</v>
      </c>
      <c r="N24" s="8" t="s">
        <v>4816</v>
      </c>
      <c r="O24" s="6" t="s">
        <v>4813</v>
      </c>
      <c r="P24" s="6" t="s">
        <v>21</v>
      </c>
      <c r="Q24" s="6" t="s">
        <v>603</v>
      </c>
      <c r="R24" s="6" t="s">
        <v>604</v>
      </c>
      <c r="S24" s="6"/>
      <c r="T24" s="6" t="s">
        <v>634</v>
      </c>
      <c r="U24" s="6" t="s">
        <v>635</v>
      </c>
      <c r="V24" s="6" t="s">
        <v>4793</v>
      </c>
      <c r="W24" s="6">
        <v>0</v>
      </c>
      <c r="X24" s="6">
        <v>0</v>
      </c>
      <c r="Y24" s="6" t="s">
        <v>4815</v>
      </c>
      <c r="Z24" s="8"/>
    </row>
    <row r="25" spans="2:26" x14ac:dyDescent="0.25">
      <c r="B25" s="9" t="s">
        <v>629</v>
      </c>
      <c r="C25" s="10" t="s">
        <v>292</v>
      </c>
      <c r="D25" s="10" t="s">
        <v>293</v>
      </c>
      <c r="E25" s="10" t="s">
        <v>7</v>
      </c>
      <c r="F25" s="10" t="s">
        <v>294</v>
      </c>
      <c r="G25" s="10" t="s">
        <v>7</v>
      </c>
      <c r="H25" s="10" t="s">
        <v>4764</v>
      </c>
      <c r="I25" s="10">
        <v>3222</v>
      </c>
      <c r="J25" s="10" t="s">
        <v>4818</v>
      </c>
      <c r="K25" s="10">
        <f t="shared" si="0"/>
        <v>5</v>
      </c>
      <c r="L25" s="10">
        <v>0</v>
      </c>
      <c r="M25" s="10">
        <v>0</v>
      </c>
      <c r="N25" s="12" t="s">
        <v>4820</v>
      </c>
      <c r="O25" s="10" t="s">
        <v>4817</v>
      </c>
      <c r="P25" s="10" t="s">
        <v>21</v>
      </c>
      <c r="Q25" s="10" t="s">
        <v>603</v>
      </c>
      <c r="R25" s="10" t="s">
        <v>604</v>
      </c>
      <c r="S25" s="10"/>
      <c r="T25" s="10" t="s">
        <v>634</v>
      </c>
      <c r="U25" s="10" t="s">
        <v>635</v>
      </c>
      <c r="V25" s="10" t="s">
        <v>4793</v>
      </c>
      <c r="W25" s="10">
        <v>0</v>
      </c>
      <c r="X25" s="10">
        <v>0</v>
      </c>
      <c r="Y25" s="10" t="s">
        <v>4819</v>
      </c>
      <c r="Z25" s="12"/>
    </row>
    <row r="26" spans="2:26" x14ac:dyDescent="0.25">
      <c r="B26" s="5" t="s">
        <v>629</v>
      </c>
      <c r="C26" s="6" t="s">
        <v>292</v>
      </c>
      <c r="D26" s="6" t="s">
        <v>293</v>
      </c>
      <c r="E26" s="6" t="s">
        <v>7</v>
      </c>
      <c r="F26" s="6" t="s">
        <v>294</v>
      </c>
      <c r="G26" s="6" t="s">
        <v>7</v>
      </c>
      <c r="H26" s="6" t="s">
        <v>4764</v>
      </c>
      <c r="I26" s="6">
        <v>3225</v>
      </c>
      <c r="J26" s="6" t="s">
        <v>4821</v>
      </c>
      <c r="K26" s="10">
        <f t="shared" si="0"/>
        <v>6</v>
      </c>
      <c r="L26" s="6">
        <v>0</v>
      </c>
      <c r="M26" s="6">
        <v>0</v>
      </c>
      <c r="N26" s="8" t="s">
        <v>4823</v>
      </c>
      <c r="O26" s="6" t="s">
        <v>1010</v>
      </c>
      <c r="P26" s="6" t="s">
        <v>21</v>
      </c>
      <c r="Q26" s="6" t="s">
        <v>603</v>
      </c>
      <c r="R26" s="6" t="s">
        <v>604</v>
      </c>
      <c r="S26" s="6"/>
      <c r="T26" s="6" t="s">
        <v>634</v>
      </c>
      <c r="U26" s="6" t="s">
        <v>635</v>
      </c>
      <c r="V26" s="6" t="s">
        <v>4793</v>
      </c>
      <c r="W26" s="6">
        <v>0</v>
      </c>
      <c r="X26" s="6">
        <v>0</v>
      </c>
      <c r="Y26" s="6" t="s">
        <v>4822</v>
      </c>
      <c r="Z26" s="8"/>
    </row>
    <row r="27" spans="2:26" x14ac:dyDescent="0.25">
      <c r="B27" s="9" t="s">
        <v>629</v>
      </c>
      <c r="C27" s="10" t="s">
        <v>292</v>
      </c>
      <c r="D27" s="10" t="s">
        <v>293</v>
      </c>
      <c r="E27" s="10" t="s">
        <v>7</v>
      </c>
      <c r="F27" s="10" t="s">
        <v>294</v>
      </c>
      <c r="G27" s="10" t="s">
        <v>7</v>
      </c>
      <c r="H27" s="10" t="s">
        <v>4764</v>
      </c>
      <c r="I27" s="10">
        <v>3226</v>
      </c>
      <c r="J27" s="10" t="s">
        <v>4825</v>
      </c>
      <c r="K27" s="10">
        <f t="shared" si="0"/>
        <v>7</v>
      </c>
      <c r="L27" s="10">
        <v>18188856</v>
      </c>
      <c r="M27" s="10">
        <v>0</v>
      </c>
      <c r="N27" s="12" t="s">
        <v>4827</v>
      </c>
      <c r="O27" s="10" t="s">
        <v>4824</v>
      </c>
      <c r="P27" s="10" t="s">
        <v>21</v>
      </c>
      <c r="Q27" s="10" t="s">
        <v>603</v>
      </c>
      <c r="R27" s="10" t="s">
        <v>604</v>
      </c>
      <c r="S27" s="10"/>
      <c r="T27" s="10" t="s">
        <v>634</v>
      </c>
      <c r="U27" s="10" t="s">
        <v>635</v>
      </c>
      <c r="V27" s="10" t="s">
        <v>4793</v>
      </c>
      <c r="W27" s="10">
        <v>18188856</v>
      </c>
      <c r="X27" s="10">
        <v>0</v>
      </c>
      <c r="Y27" s="10" t="s">
        <v>4826</v>
      </c>
      <c r="Z27" s="12"/>
    </row>
    <row r="28" spans="2:26" x14ac:dyDescent="0.25">
      <c r="B28" s="5" t="s">
        <v>629</v>
      </c>
      <c r="C28" s="6" t="s">
        <v>292</v>
      </c>
      <c r="D28" s="6" t="s">
        <v>293</v>
      </c>
      <c r="E28" s="6" t="s">
        <v>7</v>
      </c>
      <c r="F28" s="6" t="s">
        <v>294</v>
      </c>
      <c r="G28" s="6" t="s">
        <v>7</v>
      </c>
      <c r="H28" s="6" t="s">
        <v>4764</v>
      </c>
      <c r="I28" s="6">
        <v>3217</v>
      </c>
      <c r="J28" s="6" t="s">
        <v>4829</v>
      </c>
      <c r="K28" s="10">
        <f t="shared" si="0"/>
        <v>8</v>
      </c>
      <c r="L28" s="6">
        <v>0</v>
      </c>
      <c r="M28" s="6">
        <v>0</v>
      </c>
      <c r="N28" s="8" t="s">
        <v>4796</v>
      </c>
      <c r="O28" s="6" t="s">
        <v>4828</v>
      </c>
      <c r="P28" s="6" t="s">
        <v>21</v>
      </c>
      <c r="Q28" s="6" t="s">
        <v>603</v>
      </c>
      <c r="R28" s="6" t="s">
        <v>604</v>
      </c>
      <c r="S28" s="6"/>
      <c r="T28" s="6" t="s">
        <v>634</v>
      </c>
      <c r="U28" s="6" t="s">
        <v>635</v>
      </c>
      <c r="V28" s="6" t="s">
        <v>4793</v>
      </c>
      <c r="W28" s="6">
        <v>0</v>
      </c>
      <c r="X28" s="6">
        <v>0</v>
      </c>
      <c r="Y28" s="6" t="s">
        <v>4830</v>
      </c>
      <c r="Z28" s="8"/>
    </row>
    <row r="29" spans="2:26" x14ac:dyDescent="0.25">
      <c r="B29" s="9" t="s">
        <v>629</v>
      </c>
      <c r="C29" s="10" t="s">
        <v>292</v>
      </c>
      <c r="D29" s="10" t="s">
        <v>293</v>
      </c>
      <c r="E29" s="10" t="s">
        <v>7</v>
      </c>
      <c r="F29" s="10" t="s">
        <v>294</v>
      </c>
      <c r="G29" s="10" t="s">
        <v>7</v>
      </c>
      <c r="H29" s="10" t="s">
        <v>4764</v>
      </c>
      <c r="I29" s="10">
        <v>3220</v>
      </c>
      <c r="J29" s="10" t="s">
        <v>4832</v>
      </c>
      <c r="K29" s="10">
        <f t="shared" si="0"/>
        <v>1</v>
      </c>
      <c r="L29" s="10">
        <v>0</v>
      </c>
      <c r="M29" s="10">
        <v>0</v>
      </c>
      <c r="N29" s="12" t="s">
        <v>4834</v>
      </c>
      <c r="O29" s="10" t="s">
        <v>4831</v>
      </c>
      <c r="P29" s="10" t="s">
        <v>21</v>
      </c>
      <c r="Q29" s="10" t="s">
        <v>603</v>
      </c>
      <c r="R29" s="10" t="s">
        <v>604</v>
      </c>
      <c r="S29" s="10"/>
      <c r="T29" s="10" t="s">
        <v>634</v>
      </c>
      <c r="U29" s="10" t="s">
        <v>635</v>
      </c>
      <c r="V29" s="10" t="s">
        <v>4793</v>
      </c>
      <c r="W29" s="10">
        <v>0</v>
      </c>
      <c r="X29" s="10">
        <v>0</v>
      </c>
      <c r="Y29" s="10" t="s">
        <v>4833</v>
      </c>
      <c r="Z29" s="12"/>
    </row>
    <row r="30" spans="2:26" x14ac:dyDescent="0.25">
      <c r="B30" s="5" t="s">
        <v>629</v>
      </c>
      <c r="C30" s="6" t="s">
        <v>98</v>
      </c>
      <c r="D30" s="6" t="s">
        <v>99</v>
      </c>
      <c r="E30" s="6" t="s">
        <v>7</v>
      </c>
      <c r="F30" s="6" t="s">
        <v>100</v>
      </c>
      <c r="G30" s="6" t="s">
        <v>46</v>
      </c>
      <c r="H30" s="6" t="s">
        <v>1798</v>
      </c>
      <c r="I30" s="6">
        <v>3447</v>
      </c>
      <c r="J30" s="6" t="s">
        <v>1794</v>
      </c>
      <c r="K30" s="10">
        <f t="shared" si="0"/>
        <v>2</v>
      </c>
      <c r="L30" s="6">
        <v>2663075</v>
      </c>
      <c r="M30" s="6">
        <v>2040</v>
      </c>
      <c r="N30" s="8" t="s">
        <v>1795</v>
      </c>
      <c r="O30" s="6" t="s">
        <v>1796</v>
      </c>
      <c r="P30" s="6" t="s">
        <v>57</v>
      </c>
      <c r="Q30" s="6" t="s">
        <v>920</v>
      </c>
      <c r="R30" s="6" t="s">
        <v>609</v>
      </c>
      <c r="S30" s="6"/>
      <c r="T30" s="6" t="s">
        <v>634</v>
      </c>
      <c r="U30" s="6" t="s">
        <v>635</v>
      </c>
      <c r="V30" s="6" t="s">
        <v>1799</v>
      </c>
      <c r="W30" s="6">
        <v>2663075</v>
      </c>
      <c r="X30" s="6">
        <v>2040</v>
      </c>
      <c r="Y30" s="6" t="s">
        <v>1797</v>
      </c>
      <c r="Z30" s="8"/>
    </row>
    <row r="31" spans="2:26" x14ac:dyDescent="0.25">
      <c r="B31" s="9" t="s">
        <v>629</v>
      </c>
      <c r="C31" s="10" t="s">
        <v>98</v>
      </c>
      <c r="D31" s="10" t="s">
        <v>99</v>
      </c>
      <c r="E31" s="10" t="s">
        <v>7</v>
      </c>
      <c r="F31" s="10" t="s">
        <v>100</v>
      </c>
      <c r="G31" s="10" t="s">
        <v>46</v>
      </c>
      <c r="H31" s="10" t="s">
        <v>1798</v>
      </c>
      <c r="I31" s="10">
        <v>3451</v>
      </c>
      <c r="J31" s="10" t="s">
        <v>1800</v>
      </c>
      <c r="K31" s="10">
        <f t="shared" si="0"/>
        <v>3</v>
      </c>
      <c r="L31" s="10">
        <v>5000000</v>
      </c>
      <c r="M31" s="10">
        <v>25</v>
      </c>
      <c r="N31" s="12" t="s">
        <v>101</v>
      </c>
      <c r="O31" s="10" t="s">
        <v>1801</v>
      </c>
      <c r="P31" s="10" t="s">
        <v>57</v>
      </c>
      <c r="Q31" s="10" t="s">
        <v>920</v>
      </c>
      <c r="R31" s="10" t="s">
        <v>609</v>
      </c>
      <c r="S31" s="10"/>
      <c r="T31" s="10" t="s">
        <v>634</v>
      </c>
      <c r="U31" s="10" t="s">
        <v>635</v>
      </c>
      <c r="V31" s="10" t="s">
        <v>1799</v>
      </c>
      <c r="W31" s="10">
        <v>5000000</v>
      </c>
      <c r="X31" s="10">
        <v>25</v>
      </c>
      <c r="Y31" s="10" t="s">
        <v>1802</v>
      </c>
      <c r="Z31" s="12"/>
    </row>
    <row r="32" spans="2:26" x14ac:dyDescent="0.25">
      <c r="B32" s="5" t="s">
        <v>629</v>
      </c>
      <c r="C32" s="6" t="s">
        <v>98</v>
      </c>
      <c r="D32" s="6" t="s">
        <v>99</v>
      </c>
      <c r="E32" s="6" t="s">
        <v>7</v>
      </c>
      <c r="F32" s="6" t="s">
        <v>100</v>
      </c>
      <c r="G32" s="6" t="s">
        <v>46</v>
      </c>
      <c r="H32" s="6" t="s">
        <v>1798</v>
      </c>
      <c r="I32" s="6">
        <v>3465</v>
      </c>
      <c r="J32" s="6" t="s">
        <v>1803</v>
      </c>
      <c r="K32" s="10">
        <f t="shared" si="0"/>
        <v>4</v>
      </c>
      <c r="L32" s="6">
        <v>164446373</v>
      </c>
      <c r="M32" s="6">
        <v>250</v>
      </c>
      <c r="N32" s="8" t="s">
        <v>1804</v>
      </c>
      <c r="O32" s="6" t="s">
        <v>1805</v>
      </c>
      <c r="P32" s="6" t="s">
        <v>57</v>
      </c>
      <c r="Q32" s="6" t="s">
        <v>920</v>
      </c>
      <c r="R32" s="6" t="s">
        <v>609</v>
      </c>
      <c r="S32" s="6"/>
      <c r="T32" s="6" t="s">
        <v>634</v>
      </c>
      <c r="U32" s="6" t="s">
        <v>635</v>
      </c>
      <c r="V32" s="6" t="s">
        <v>1799</v>
      </c>
      <c r="W32" s="6">
        <v>164446373</v>
      </c>
      <c r="X32" s="6">
        <v>250</v>
      </c>
      <c r="Y32" s="6" t="s">
        <v>1806</v>
      </c>
      <c r="Z32" s="8"/>
    </row>
    <row r="33" spans="2:26" x14ac:dyDescent="0.25">
      <c r="B33" s="9" t="s">
        <v>629</v>
      </c>
      <c r="C33" s="10" t="s">
        <v>98</v>
      </c>
      <c r="D33" s="10" t="s">
        <v>99</v>
      </c>
      <c r="E33" s="10" t="s">
        <v>7</v>
      </c>
      <c r="F33" s="10" t="s">
        <v>100</v>
      </c>
      <c r="G33" s="10" t="s">
        <v>46</v>
      </c>
      <c r="H33" s="10" t="s">
        <v>1798</v>
      </c>
      <c r="I33" s="10">
        <v>3455</v>
      </c>
      <c r="J33" s="10" t="s">
        <v>1807</v>
      </c>
      <c r="K33" s="10">
        <f t="shared" si="0"/>
        <v>5</v>
      </c>
      <c r="L33" s="10">
        <v>1500000</v>
      </c>
      <c r="M33" s="10">
        <v>5600</v>
      </c>
      <c r="N33" s="12" t="s">
        <v>1808</v>
      </c>
      <c r="O33" s="10" t="s">
        <v>1776</v>
      </c>
      <c r="P33" s="10" t="s">
        <v>57</v>
      </c>
      <c r="Q33" s="10" t="s">
        <v>920</v>
      </c>
      <c r="R33" s="10" t="s">
        <v>609</v>
      </c>
      <c r="S33" s="10"/>
      <c r="T33" s="10" t="s">
        <v>634</v>
      </c>
      <c r="U33" s="10" t="s">
        <v>635</v>
      </c>
      <c r="V33" s="10" t="s">
        <v>1799</v>
      </c>
      <c r="W33" s="10">
        <v>1500000</v>
      </c>
      <c r="X33" s="10">
        <v>5600</v>
      </c>
      <c r="Y33" s="10" t="s">
        <v>1809</v>
      </c>
      <c r="Z33" s="12"/>
    </row>
    <row r="34" spans="2:26" x14ac:dyDescent="0.25">
      <c r="B34" s="5" t="s">
        <v>629</v>
      </c>
      <c r="C34" s="6" t="s">
        <v>98</v>
      </c>
      <c r="D34" s="6" t="s">
        <v>99</v>
      </c>
      <c r="E34" s="6" t="s">
        <v>7</v>
      </c>
      <c r="F34" s="6" t="s">
        <v>100</v>
      </c>
      <c r="G34" s="6" t="s">
        <v>46</v>
      </c>
      <c r="H34" s="6" t="s">
        <v>1798</v>
      </c>
      <c r="I34" s="6">
        <v>3440</v>
      </c>
      <c r="J34" s="6" t="s">
        <v>1810</v>
      </c>
      <c r="K34" s="10">
        <f t="shared" si="0"/>
        <v>6</v>
      </c>
      <c r="L34" s="6">
        <v>126054242</v>
      </c>
      <c r="M34" s="6">
        <v>943040</v>
      </c>
      <c r="N34" s="8" t="s">
        <v>1811</v>
      </c>
      <c r="O34" s="6" t="s">
        <v>1812</v>
      </c>
      <c r="P34" s="6" t="s">
        <v>57</v>
      </c>
      <c r="Q34" s="6" t="s">
        <v>920</v>
      </c>
      <c r="R34" s="6" t="s">
        <v>609</v>
      </c>
      <c r="S34" s="6"/>
      <c r="T34" s="6" t="s">
        <v>634</v>
      </c>
      <c r="U34" s="6" t="s">
        <v>635</v>
      </c>
      <c r="V34" s="6" t="s">
        <v>1799</v>
      </c>
      <c r="W34" s="6">
        <v>126054242</v>
      </c>
      <c r="X34" s="6">
        <v>943040</v>
      </c>
      <c r="Y34" s="6" t="s">
        <v>1813</v>
      </c>
      <c r="Z34" s="8"/>
    </row>
    <row r="35" spans="2:26" x14ac:dyDescent="0.25">
      <c r="B35" s="9" t="s">
        <v>629</v>
      </c>
      <c r="C35" s="10" t="s">
        <v>98</v>
      </c>
      <c r="D35" s="10" t="s">
        <v>99</v>
      </c>
      <c r="E35" s="10" t="s">
        <v>7</v>
      </c>
      <c r="F35" s="10" t="s">
        <v>100</v>
      </c>
      <c r="G35" s="10" t="s">
        <v>46</v>
      </c>
      <c r="H35" s="10" t="s">
        <v>1798</v>
      </c>
      <c r="I35" s="10">
        <v>3449</v>
      </c>
      <c r="J35" s="10" t="s">
        <v>1817</v>
      </c>
      <c r="K35" s="10">
        <f t="shared" si="0"/>
        <v>7</v>
      </c>
      <c r="L35" s="10">
        <v>20735702.75</v>
      </c>
      <c r="M35" s="10">
        <v>100</v>
      </c>
      <c r="N35" s="12" t="s">
        <v>102</v>
      </c>
      <c r="O35" s="10" t="s">
        <v>1818</v>
      </c>
      <c r="P35" s="10" t="s">
        <v>57</v>
      </c>
      <c r="Q35" s="10" t="s">
        <v>920</v>
      </c>
      <c r="R35" s="10" t="s">
        <v>609</v>
      </c>
      <c r="S35" s="10"/>
      <c r="T35" s="10" t="s">
        <v>634</v>
      </c>
      <c r="U35" s="10" t="s">
        <v>635</v>
      </c>
      <c r="V35" s="10" t="s">
        <v>1799</v>
      </c>
      <c r="W35" s="10">
        <v>20735702.75</v>
      </c>
      <c r="X35" s="10">
        <v>100</v>
      </c>
      <c r="Y35" s="10" t="s">
        <v>1819</v>
      </c>
      <c r="Z35" s="12"/>
    </row>
    <row r="36" spans="2:26" x14ac:dyDescent="0.25">
      <c r="B36" s="5" t="s">
        <v>629</v>
      </c>
      <c r="C36" s="6" t="s">
        <v>98</v>
      </c>
      <c r="D36" s="6" t="s">
        <v>99</v>
      </c>
      <c r="E36" s="6" t="s">
        <v>7</v>
      </c>
      <c r="F36" s="6" t="s">
        <v>100</v>
      </c>
      <c r="G36" s="6" t="s">
        <v>46</v>
      </c>
      <c r="H36" s="6" t="s">
        <v>1798</v>
      </c>
      <c r="I36" s="6">
        <v>3454</v>
      </c>
      <c r="J36" s="6" t="s">
        <v>1820</v>
      </c>
      <c r="K36" s="10">
        <f t="shared" si="0"/>
        <v>1</v>
      </c>
      <c r="L36" s="6">
        <v>10000000</v>
      </c>
      <c r="M36" s="6">
        <v>95</v>
      </c>
      <c r="N36" s="8" t="s">
        <v>1821</v>
      </c>
      <c r="O36" s="6" t="s">
        <v>1822</v>
      </c>
      <c r="P36" s="6" t="s">
        <v>57</v>
      </c>
      <c r="Q36" s="6" t="s">
        <v>920</v>
      </c>
      <c r="R36" s="6" t="s">
        <v>609</v>
      </c>
      <c r="S36" s="6"/>
      <c r="T36" s="6" t="s">
        <v>634</v>
      </c>
      <c r="U36" s="6" t="s">
        <v>635</v>
      </c>
      <c r="V36" s="6" t="s">
        <v>1799</v>
      </c>
      <c r="W36" s="6">
        <v>10000000</v>
      </c>
      <c r="X36" s="6">
        <v>95</v>
      </c>
      <c r="Y36" s="6" t="s">
        <v>1823</v>
      </c>
      <c r="Z36" s="8"/>
    </row>
    <row r="37" spans="2:26" x14ac:dyDescent="0.25">
      <c r="B37" s="9" t="s">
        <v>629</v>
      </c>
      <c r="C37" s="10" t="s">
        <v>42</v>
      </c>
      <c r="D37" s="10" t="s">
        <v>43</v>
      </c>
      <c r="E37" s="10" t="s">
        <v>7</v>
      </c>
      <c r="F37" s="10" t="s">
        <v>44</v>
      </c>
      <c r="G37" s="10" t="s">
        <v>7</v>
      </c>
      <c r="H37" s="10" t="s">
        <v>4749</v>
      </c>
      <c r="I37" s="10">
        <v>3648</v>
      </c>
      <c r="J37" s="10" t="s">
        <v>4836</v>
      </c>
      <c r="K37" s="10">
        <f t="shared" si="0"/>
        <v>2</v>
      </c>
      <c r="L37" s="10">
        <v>0</v>
      </c>
      <c r="M37" s="10">
        <v>4000</v>
      </c>
      <c r="N37" s="12" t="s">
        <v>4433</v>
      </c>
      <c r="O37" s="10" t="s">
        <v>4835</v>
      </c>
      <c r="P37" s="10" t="s">
        <v>21</v>
      </c>
      <c r="Q37" s="10" t="s">
        <v>605</v>
      </c>
      <c r="R37" s="10" t="s">
        <v>606</v>
      </c>
      <c r="S37" s="10"/>
      <c r="T37" s="10" t="s">
        <v>634</v>
      </c>
      <c r="U37" s="10" t="s">
        <v>635</v>
      </c>
      <c r="V37" s="10" t="s">
        <v>4750</v>
      </c>
      <c r="W37" s="10">
        <v>0</v>
      </c>
      <c r="X37" s="10">
        <v>4000</v>
      </c>
      <c r="Y37" s="10" t="s">
        <v>4837</v>
      </c>
      <c r="Z37" s="12"/>
    </row>
    <row r="38" spans="2:26" x14ac:dyDescent="0.25">
      <c r="B38" s="5" t="s">
        <v>629</v>
      </c>
      <c r="C38" s="6" t="s">
        <v>42</v>
      </c>
      <c r="D38" s="6" t="s">
        <v>43</v>
      </c>
      <c r="E38" s="6" t="s">
        <v>7</v>
      </c>
      <c r="F38" s="6" t="s">
        <v>44</v>
      </c>
      <c r="G38" s="6" t="s">
        <v>7</v>
      </c>
      <c r="H38" s="6" t="s">
        <v>4749</v>
      </c>
      <c r="I38" s="6">
        <v>3651</v>
      </c>
      <c r="J38" s="6" t="s">
        <v>4838</v>
      </c>
      <c r="K38" s="10">
        <f t="shared" si="0"/>
        <v>1</v>
      </c>
      <c r="L38" s="6">
        <v>21991200</v>
      </c>
      <c r="M38" s="6">
        <v>416</v>
      </c>
      <c r="N38" s="8" t="s">
        <v>4840</v>
      </c>
      <c r="O38" s="6" t="s">
        <v>1141</v>
      </c>
      <c r="P38" s="6" t="s">
        <v>21</v>
      </c>
      <c r="Q38" s="6" t="s">
        <v>605</v>
      </c>
      <c r="R38" s="6" t="s">
        <v>606</v>
      </c>
      <c r="S38" s="6"/>
      <c r="T38" s="6" t="s">
        <v>634</v>
      </c>
      <c r="U38" s="6" t="s">
        <v>635</v>
      </c>
      <c r="V38" s="6" t="s">
        <v>4750</v>
      </c>
      <c r="W38" s="6">
        <v>21991200</v>
      </c>
      <c r="X38" s="6">
        <v>416</v>
      </c>
      <c r="Y38" s="6" t="s">
        <v>4839</v>
      </c>
      <c r="Z38" s="8"/>
    </row>
    <row r="39" spans="2:26" x14ac:dyDescent="0.25">
      <c r="B39" s="9" t="s">
        <v>629</v>
      </c>
      <c r="C39" s="10" t="s">
        <v>137</v>
      </c>
      <c r="D39" s="10" t="s">
        <v>4761</v>
      </c>
      <c r="E39" s="10" t="s">
        <v>7</v>
      </c>
      <c r="F39" s="10" t="s">
        <v>4762</v>
      </c>
      <c r="G39" s="10" t="s">
        <v>7</v>
      </c>
      <c r="H39" s="10" t="s">
        <v>4764</v>
      </c>
      <c r="I39" s="10">
        <v>3960</v>
      </c>
      <c r="J39" s="10" t="s">
        <v>4841</v>
      </c>
      <c r="K39" s="10">
        <f t="shared" si="0"/>
        <v>1</v>
      </c>
      <c r="L39" s="10">
        <v>153243552</v>
      </c>
      <c r="M39" s="10">
        <v>46756448</v>
      </c>
      <c r="N39" s="12" t="s">
        <v>1676</v>
      </c>
      <c r="O39" s="10" t="s">
        <v>4763</v>
      </c>
      <c r="P39" s="10" t="s">
        <v>9</v>
      </c>
      <c r="Q39" s="10" t="s">
        <v>599</v>
      </c>
      <c r="R39" s="10" t="s">
        <v>598</v>
      </c>
      <c r="S39" s="10"/>
      <c r="T39" s="10" t="s">
        <v>2789</v>
      </c>
      <c r="U39" s="10" t="s">
        <v>2790</v>
      </c>
      <c r="V39" s="10" t="s">
        <v>595</v>
      </c>
      <c r="W39" s="10">
        <v>153243552</v>
      </c>
      <c r="X39" s="10">
        <v>46756448</v>
      </c>
      <c r="Y39" s="10" t="s">
        <v>4842</v>
      </c>
      <c r="Z39" s="12"/>
    </row>
    <row r="40" spans="2:26" x14ac:dyDescent="0.25">
      <c r="B40" s="5" t="s">
        <v>629</v>
      </c>
      <c r="C40" s="6" t="s">
        <v>14</v>
      </c>
      <c r="D40" s="6" t="s">
        <v>15</v>
      </c>
      <c r="E40" s="6" t="s">
        <v>7</v>
      </c>
      <c r="F40" s="6" t="s">
        <v>16</v>
      </c>
      <c r="G40" s="6" t="s">
        <v>7</v>
      </c>
      <c r="H40" s="6" t="s">
        <v>4729</v>
      </c>
      <c r="I40" s="6">
        <v>5039</v>
      </c>
      <c r="J40" s="6" t="s">
        <v>4844</v>
      </c>
      <c r="K40" s="10">
        <f t="shared" si="0"/>
        <v>1</v>
      </c>
      <c r="L40" s="6">
        <v>10000000</v>
      </c>
      <c r="M40" s="6">
        <v>132000</v>
      </c>
      <c r="N40" s="8" t="s">
        <v>4846</v>
      </c>
      <c r="O40" s="6" t="s">
        <v>4843</v>
      </c>
      <c r="P40" s="6" t="s">
        <v>9</v>
      </c>
      <c r="Q40" s="6" t="s">
        <v>599</v>
      </c>
      <c r="R40" s="6" t="s">
        <v>598</v>
      </c>
      <c r="S40" s="6"/>
      <c r="T40" s="6" t="s">
        <v>634</v>
      </c>
      <c r="U40" s="6" t="s">
        <v>635</v>
      </c>
      <c r="V40" s="6" t="s">
        <v>596</v>
      </c>
      <c r="W40" s="6">
        <v>10000000</v>
      </c>
      <c r="X40" s="6">
        <v>132000</v>
      </c>
      <c r="Y40" s="6" t="s">
        <v>4845</v>
      </c>
      <c r="Z40" s="8"/>
    </row>
    <row r="41" spans="2:26" x14ac:dyDescent="0.25">
      <c r="B41" s="9" t="s">
        <v>629</v>
      </c>
      <c r="C41" s="10" t="s">
        <v>36</v>
      </c>
      <c r="D41" s="10" t="s">
        <v>37</v>
      </c>
      <c r="E41" s="10" t="s">
        <v>7</v>
      </c>
      <c r="F41" s="10" t="s">
        <v>38</v>
      </c>
      <c r="G41" s="10" t="s">
        <v>7</v>
      </c>
      <c r="H41" s="10" t="s">
        <v>4764</v>
      </c>
      <c r="I41" s="10">
        <v>4957</v>
      </c>
      <c r="J41" s="10" t="s">
        <v>4848</v>
      </c>
      <c r="K41" s="10">
        <f t="shared" si="0"/>
        <v>1</v>
      </c>
      <c r="L41" s="10">
        <v>49180740.399999999</v>
      </c>
      <c r="M41" s="10">
        <v>1</v>
      </c>
      <c r="N41" s="12" t="s">
        <v>4850</v>
      </c>
      <c r="O41" s="10" t="s">
        <v>1010</v>
      </c>
      <c r="P41" s="10" t="s">
        <v>9</v>
      </c>
      <c r="Q41" s="10" t="s">
        <v>600</v>
      </c>
      <c r="R41" s="10" t="s">
        <v>743</v>
      </c>
      <c r="S41" s="10"/>
      <c r="T41" s="10" t="s">
        <v>634</v>
      </c>
      <c r="U41" s="10" t="s">
        <v>635</v>
      </c>
      <c r="V41" s="10" t="s">
        <v>4847</v>
      </c>
      <c r="W41" s="10">
        <v>49180740.399999999</v>
      </c>
      <c r="X41" s="10">
        <v>1</v>
      </c>
      <c r="Y41" s="10" t="s">
        <v>4849</v>
      </c>
      <c r="Z41" s="12"/>
    </row>
    <row r="42" spans="2:26" x14ac:dyDescent="0.25">
      <c r="B42" s="5" t="s">
        <v>629</v>
      </c>
      <c r="C42" s="6" t="s">
        <v>42</v>
      </c>
      <c r="D42" s="6" t="s">
        <v>43</v>
      </c>
      <c r="E42" s="6" t="s">
        <v>7</v>
      </c>
      <c r="F42" s="6" t="s">
        <v>44</v>
      </c>
      <c r="G42" s="6" t="s">
        <v>7</v>
      </c>
      <c r="H42" s="6" t="s">
        <v>4749</v>
      </c>
      <c r="I42" s="6">
        <v>3652</v>
      </c>
      <c r="J42" s="6" t="s">
        <v>4852</v>
      </c>
      <c r="K42" s="10">
        <f t="shared" si="0"/>
        <v>2</v>
      </c>
      <c r="L42" s="6">
        <v>30000000</v>
      </c>
      <c r="M42" s="6">
        <v>8</v>
      </c>
      <c r="N42" s="8" t="s">
        <v>4854</v>
      </c>
      <c r="O42" s="6" t="s">
        <v>4851</v>
      </c>
      <c r="P42" s="6" t="s">
        <v>21</v>
      </c>
      <c r="Q42" s="6" t="s">
        <v>608</v>
      </c>
      <c r="R42" s="6" t="s">
        <v>607</v>
      </c>
      <c r="S42" s="6"/>
      <c r="T42" s="6" t="s">
        <v>634</v>
      </c>
      <c r="U42" s="6" t="s">
        <v>635</v>
      </c>
      <c r="V42" s="6" t="s">
        <v>4750</v>
      </c>
      <c r="W42" s="6">
        <v>30000000</v>
      </c>
      <c r="X42" s="6">
        <v>8</v>
      </c>
      <c r="Y42" s="6" t="s">
        <v>4853</v>
      </c>
      <c r="Z42" s="8"/>
    </row>
    <row r="43" spans="2:26" x14ac:dyDescent="0.25">
      <c r="B43" s="9" t="s">
        <v>629</v>
      </c>
      <c r="C43" s="10" t="s">
        <v>42</v>
      </c>
      <c r="D43" s="10" t="s">
        <v>43</v>
      </c>
      <c r="E43" s="10" t="s">
        <v>7</v>
      </c>
      <c r="F43" s="10" t="s">
        <v>44</v>
      </c>
      <c r="G43" s="10" t="s">
        <v>7</v>
      </c>
      <c r="H43" s="10" t="s">
        <v>4749</v>
      </c>
      <c r="I43" s="10">
        <v>3654</v>
      </c>
      <c r="J43" s="10" t="s">
        <v>4855</v>
      </c>
      <c r="K43" s="10">
        <f t="shared" si="0"/>
        <v>1</v>
      </c>
      <c r="L43" s="10">
        <v>0</v>
      </c>
      <c r="M43" s="10">
        <v>45</v>
      </c>
      <c r="N43" s="12" t="s">
        <v>4840</v>
      </c>
      <c r="O43" s="10" t="s">
        <v>1141</v>
      </c>
      <c r="P43" s="10" t="s">
        <v>21</v>
      </c>
      <c r="Q43" s="10" t="s">
        <v>605</v>
      </c>
      <c r="R43" s="10" t="s">
        <v>606</v>
      </c>
      <c r="S43" s="10"/>
      <c r="T43" s="10" t="s">
        <v>634</v>
      </c>
      <c r="U43" s="10" t="s">
        <v>635</v>
      </c>
      <c r="V43" s="10" t="s">
        <v>4750</v>
      </c>
      <c r="W43" s="10">
        <v>0</v>
      </c>
      <c r="X43" s="10">
        <v>45</v>
      </c>
      <c r="Y43" s="10" t="s">
        <v>4856</v>
      </c>
      <c r="Z43" s="12"/>
    </row>
  </sheetData>
  <sheetProtection algorithmName="SHA-512" hashValue="saanzmAtc7yBzi5HUdb4MnquF7yTcVCtEm6ahX4oWu6kI2KhMAGHvOVo6PyMuMXbQiUDdJzVMdooqulfzXMvkw==" saltValue="B4uEJDzFGXcZJsZfhUpAp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PROGRANACION METAS FIS-FIN 2022</vt:lpstr>
      <vt:lpstr>Hoja3</vt:lpstr>
      <vt:lpstr>Hoja1</vt:lpstr>
      <vt:lpstr>Hoja2</vt:lpstr>
      <vt:lpstr>'PROGRANACION METAS FIS-FIN 2022'!Área_de_impresión</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Montero</dc:creator>
  <cp:lastModifiedBy>Juan Beriguete</cp:lastModifiedBy>
  <cp:lastPrinted>2022-03-22T15:35:55Z</cp:lastPrinted>
  <dcterms:created xsi:type="dcterms:W3CDTF">2014-11-17T13:18:59Z</dcterms:created>
  <dcterms:modified xsi:type="dcterms:W3CDTF">2022-03-22T15:36:04Z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