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C\Google Drive\DIDA\Documentos publicar diciembre 2017\"/>
    </mc:Choice>
  </mc:AlternateContent>
  <bookViews>
    <workbookView xWindow="0" yWindow="0" windowWidth="19320" windowHeight="7755"/>
  </bookViews>
  <sheets>
    <sheet name="Comparativo Presupuesto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3" i="4" l="1"/>
  <c r="F73" i="4"/>
  <c r="H73" i="4" s="1"/>
  <c r="D73" i="4"/>
  <c r="E73" i="4" s="1"/>
  <c r="C73" i="4"/>
  <c r="G69" i="4"/>
  <c r="F69" i="4"/>
  <c r="D69" i="4"/>
  <c r="C69" i="4"/>
  <c r="G65" i="4"/>
  <c r="F65" i="4"/>
  <c r="H65" i="4" s="1"/>
  <c r="E65" i="4"/>
  <c r="D65" i="4"/>
  <c r="C65" i="4"/>
  <c r="H63" i="4"/>
  <c r="E63" i="4"/>
  <c r="H62" i="4"/>
  <c r="E62" i="4"/>
  <c r="H61" i="4"/>
  <c r="E61" i="4"/>
  <c r="H60" i="4"/>
  <c r="E60" i="4"/>
  <c r="H59" i="4"/>
  <c r="E59" i="4"/>
  <c r="H58" i="4"/>
  <c r="E58" i="4"/>
  <c r="H57" i="4"/>
  <c r="E57" i="4"/>
  <c r="H56" i="4"/>
  <c r="E56" i="4"/>
  <c r="H55" i="4"/>
  <c r="E55" i="4"/>
  <c r="H54" i="4"/>
  <c r="E54" i="4"/>
  <c r="G51" i="4"/>
  <c r="F51" i="4"/>
  <c r="D51" i="4"/>
  <c r="C51" i="4"/>
  <c r="E51" i="4" s="1"/>
  <c r="H49" i="4"/>
  <c r="E49" i="4"/>
  <c r="H48" i="4"/>
  <c r="E48" i="4"/>
  <c r="H47" i="4"/>
  <c r="E47" i="4"/>
  <c r="H46" i="4"/>
  <c r="E46" i="4"/>
  <c r="H45" i="4"/>
  <c r="E45" i="4"/>
  <c r="H44" i="4"/>
  <c r="E44" i="4"/>
  <c r="H43" i="4"/>
  <c r="E43" i="4"/>
  <c r="H42" i="4"/>
  <c r="E42" i="4"/>
  <c r="H41" i="4"/>
  <c r="E41" i="4"/>
  <c r="H40" i="4"/>
  <c r="E40" i="4"/>
  <c r="H39" i="4"/>
  <c r="E39" i="4"/>
  <c r="H38" i="4"/>
  <c r="E38" i="4"/>
  <c r="H37" i="4"/>
  <c r="E37" i="4"/>
  <c r="H36" i="4"/>
  <c r="E36" i="4"/>
  <c r="H35" i="4"/>
  <c r="E35" i="4"/>
  <c r="H34" i="4"/>
  <c r="E34" i="4"/>
  <c r="H33" i="4"/>
  <c r="E33" i="4"/>
  <c r="H32" i="4"/>
  <c r="E32" i="4"/>
  <c r="H31" i="4"/>
  <c r="E31" i="4"/>
  <c r="G28" i="4"/>
  <c r="F28" i="4"/>
  <c r="D28" i="4"/>
  <c r="C28" i="4"/>
  <c r="E28" i="4" s="1"/>
  <c r="H26" i="4"/>
  <c r="E26" i="4"/>
  <c r="H25" i="4"/>
  <c r="E25" i="4"/>
  <c r="H24" i="4"/>
  <c r="E24" i="4"/>
  <c r="H23" i="4"/>
  <c r="E23" i="4"/>
  <c r="H22" i="4"/>
  <c r="E22" i="4"/>
  <c r="H21" i="4"/>
  <c r="E21" i="4"/>
  <c r="H20" i="4"/>
  <c r="E20" i="4"/>
  <c r="H19" i="4"/>
  <c r="E19" i="4"/>
  <c r="H18" i="4"/>
  <c r="E18" i="4"/>
  <c r="H17" i="4"/>
  <c r="E17" i="4"/>
  <c r="H16" i="4"/>
  <c r="E16" i="4"/>
  <c r="G11" i="4"/>
  <c r="F11" i="4"/>
  <c r="D11" i="4"/>
  <c r="C11" i="4"/>
  <c r="H9" i="4"/>
  <c r="E9" i="4"/>
  <c r="H8" i="4"/>
  <c r="E8" i="4"/>
  <c r="H51" i="4" l="1"/>
  <c r="D75" i="4"/>
  <c r="D79" i="4" s="1"/>
  <c r="F75" i="4"/>
  <c r="H69" i="4"/>
  <c r="H11" i="4"/>
  <c r="G75" i="4"/>
  <c r="G79" i="4" s="1"/>
  <c r="E69" i="4"/>
  <c r="C75" i="4"/>
  <c r="E75" i="4" s="1"/>
  <c r="H28" i="4"/>
  <c r="E11" i="4"/>
  <c r="H75" i="4" l="1"/>
  <c r="F79" i="4"/>
  <c r="H79" i="4" s="1"/>
  <c r="C79" i="4"/>
  <c r="E79" i="4" s="1"/>
</calcChain>
</file>

<file path=xl/sharedStrings.xml><?xml version="1.0" encoding="utf-8"?>
<sst xmlns="http://schemas.openxmlformats.org/spreadsheetml/2006/main" count="123" uniqueCount="105">
  <si>
    <t/>
  </si>
  <si>
    <t>GASTOS CORRIENTES</t>
  </si>
  <si>
    <t xml:space="preserve">
Mes actual</t>
  </si>
  <si>
    <t>Mes Activo
Mes Actual</t>
  </si>
  <si>
    <t xml:space="preserve">Presupuesto
</t>
  </si>
  <si>
    <t>Variacion
a la fecha</t>
  </si>
  <si>
    <t>Acumulado 
a la fecha</t>
  </si>
  <si>
    <t xml:space="preserve">Variacion
</t>
  </si>
  <si>
    <t>Ingresos</t>
  </si>
  <si>
    <t>1901</t>
  </si>
  <si>
    <t>Ing. TesoreriaGobierno Central</t>
  </si>
  <si>
    <t>1901-B</t>
  </si>
  <si>
    <t>Ingresos CNSS</t>
  </si>
  <si>
    <t>Total Ingresos</t>
  </si>
  <si>
    <t>Servicios Personales</t>
  </si>
  <si>
    <t>211101</t>
  </si>
  <si>
    <t>Sueldos fijos</t>
  </si>
  <si>
    <t>211201</t>
  </si>
  <si>
    <t>Sueldos al personal contratado</t>
  </si>
  <si>
    <t>211205</t>
  </si>
  <si>
    <t>Sueldo al personal nominal en</t>
  </si>
  <si>
    <t>211501</t>
  </si>
  <si>
    <t>Prestaciones Economicas</t>
  </si>
  <si>
    <t>212204</t>
  </si>
  <si>
    <t>Prima de transporte</t>
  </si>
  <si>
    <t>212205</t>
  </si>
  <si>
    <t>Compensación servicios de Segu</t>
  </si>
  <si>
    <t>214204</t>
  </si>
  <si>
    <t>Otras Gratificaciones</t>
  </si>
  <si>
    <t>215101</t>
  </si>
  <si>
    <t>Contribuciones al seguro de sa</t>
  </si>
  <si>
    <t>215201</t>
  </si>
  <si>
    <t>Contribuciones al seguro de pe</t>
  </si>
  <si>
    <t>215301</t>
  </si>
  <si>
    <t>Contribuciones al seguro de ri</t>
  </si>
  <si>
    <t>Sub-Total</t>
  </si>
  <si>
    <t>Servicios No Personales</t>
  </si>
  <si>
    <t>221201</t>
  </si>
  <si>
    <t>Servicios telefónico de larga</t>
  </si>
  <si>
    <t>221301</t>
  </si>
  <si>
    <t>Teléfono local</t>
  </si>
  <si>
    <t>221501</t>
  </si>
  <si>
    <t>Servicio de internet y televis</t>
  </si>
  <si>
    <t>221601</t>
  </si>
  <si>
    <t>Energía eléctrica</t>
  </si>
  <si>
    <t>222201</t>
  </si>
  <si>
    <t>Impresión y encuadernación</t>
  </si>
  <si>
    <t>223101</t>
  </si>
  <si>
    <t>Viáticos dentro del país</t>
  </si>
  <si>
    <t>223201</t>
  </si>
  <si>
    <t>Viáticos fuera del país</t>
  </si>
  <si>
    <t>224101</t>
  </si>
  <si>
    <t>Pasajes</t>
  </si>
  <si>
    <t>225101</t>
  </si>
  <si>
    <t>Alquilleres y rentas de edific</t>
  </si>
  <si>
    <t>225801</t>
  </si>
  <si>
    <t>Otros alquileres</t>
  </si>
  <si>
    <t>226201</t>
  </si>
  <si>
    <t>Seguro de bienes muebles</t>
  </si>
  <si>
    <t>227101</t>
  </si>
  <si>
    <t>Obras menores en edificaciones</t>
  </si>
  <si>
    <t>227201</t>
  </si>
  <si>
    <t>Mantenimiento Eq.Oficina</t>
  </si>
  <si>
    <t>227202</t>
  </si>
  <si>
    <t>Mantenimiento y Rep.Eq.Computa</t>
  </si>
  <si>
    <t>227206</t>
  </si>
  <si>
    <t>Rep. Equipo Transporte</t>
  </si>
  <si>
    <t>228501</t>
  </si>
  <si>
    <t>Fumigacion</t>
  </si>
  <si>
    <t>228702</t>
  </si>
  <si>
    <t>Servicios jurídicos</t>
  </si>
  <si>
    <t>228704</t>
  </si>
  <si>
    <t>Servicios de capacitación</t>
  </si>
  <si>
    <t>228705</t>
  </si>
  <si>
    <t>Servicios de informática y sis</t>
  </si>
  <si>
    <t>Materiales y Suministros</t>
  </si>
  <si>
    <t>231101</t>
  </si>
  <si>
    <t>Alimentos y bebidas para perso</t>
  </si>
  <si>
    <t>234101</t>
  </si>
  <si>
    <t>Productos medicinales para uso</t>
  </si>
  <si>
    <t>235301</t>
  </si>
  <si>
    <t>Llantas y neumáticos</t>
  </si>
  <si>
    <t>235501</t>
  </si>
  <si>
    <t>Articulos Plasticos</t>
  </si>
  <si>
    <t>237101</t>
  </si>
  <si>
    <t>Gasolina</t>
  </si>
  <si>
    <t>239101</t>
  </si>
  <si>
    <t>Material para limpieza</t>
  </si>
  <si>
    <t>239201</t>
  </si>
  <si>
    <t>Utiles de escritorio, oficina</t>
  </si>
  <si>
    <t>239501</t>
  </si>
  <si>
    <t>Utiles de cocina y comedor</t>
  </si>
  <si>
    <t>239601</t>
  </si>
  <si>
    <t>Productos eléctricos y afines</t>
  </si>
  <si>
    <t>239901</t>
  </si>
  <si>
    <t>Productos y útiles varios n.i.</t>
  </si>
  <si>
    <t>Transferencias Corrientes</t>
  </si>
  <si>
    <t>Activos no Financieros</t>
  </si>
  <si>
    <t>Total Egresos y Gastos</t>
  </si>
  <si>
    <t>Resultado Operacional</t>
  </si>
  <si>
    <t xml:space="preserve">DIRECCION DE INFORMACION Y DEFENSA DE LOS AFILIADOS A LA SEGURIDAD SOCIAL </t>
  </si>
  <si>
    <t xml:space="preserve">Cuentas
</t>
  </si>
  <si>
    <t>2132</t>
  </si>
  <si>
    <t>Gastos de representación</t>
  </si>
  <si>
    <t>Ejecución Presupuestaria Enero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</si>
</sst>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(#,##0.00\)"/>
  </numFmts>
  <fonts count="5" x14ac:knownFonts="1">
    <font>
      <sz val="10"/>
      <name val="Arial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 applyFill="1" applyBorder="1"/>
    <xf numFmtId="49" fontId="3" fillId="0" borderId="0" xfId="0" applyNumberFormat="1" applyFont="1" applyAlignment="1">
      <alignment horizontal="left"/>
    </xf>
    <xf numFmtId="0" fontId="3" fillId="0" borderId="0" xfId="0" applyFont="1"/>
    <xf numFmtId="49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0" fillId="0" borderId="0" xfId="0" applyNumberFormat="1" applyAlignment="1">
      <alignment horizontal="left"/>
    </xf>
    <xf numFmtId="164" fontId="0" fillId="0" borderId="1" xfId="0" applyNumberFormat="1" applyBorder="1" applyAlignment="1">
      <alignment horizontal="right"/>
    </xf>
    <xf numFmtId="49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center"/>
    </xf>
    <xf numFmtId="0" fontId="2" fillId="0" borderId="0" xfId="0" applyFont="1"/>
    <xf numFmtId="164" fontId="0" fillId="0" borderId="2" xfId="0" applyNumberFormat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49" fontId="2" fillId="0" borderId="0" xfId="0" applyNumberFormat="1" applyFont="1" applyAlignment="1">
      <alignment horizontal="left" wrapText="1"/>
    </xf>
    <xf numFmtId="49" fontId="2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4</xdr:col>
      <xdr:colOff>47625</xdr:colOff>
      <xdr:row>0</xdr:row>
      <xdr:rowOff>622065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76700" y="0"/>
          <a:ext cx="1095375" cy="6220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9"/>
  <sheetViews>
    <sheetView tabSelected="1" workbookViewId="0">
      <selection activeCell="A5" sqref="A5"/>
    </sheetView>
  </sheetViews>
  <sheetFormatPr baseColWidth="10" defaultRowHeight="15.75" x14ac:dyDescent="0.25"/>
  <cols>
    <col min="1" max="1" width="17.7109375" style="1" customWidth="1"/>
    <col min="2" max="2" width="27.7109375" style="1" customWidth="1"/>
    <col min="3" max="8" width="15.7109375" style="1" customWidth="1"/>
  </cols>
  <sheetData>
    <row r="1" spans="1:8" ht="56.25" customHeight="1" x14ac:dyDescent="0.25"/>
    <row r="2" spans="1:8" x14ac:dyDescent="0.25">
      <c r="A2" s="14" t="s">
        <v>100</v>
      </c>
      <c r="B2" s="14"/>
      <c r="C2" s="14"/>
      <c r="D2" s="14"/>
      <c r="E2" s="14"/>
      <c r="F2" s="14"/>
      <c r="G2" s="14"/>
      <c r="H2" s="14"/>
    </row>
    <row r="3" spans="1:8" x14ac:dyDescent="0.25">
      <c r="A3" s="14"/>
      <c r="B3" s="14"/>
      <c r="C3" s="14"/>
      <c r="D3" s="14"/>
      <c r="E3" s="14"/>
      <c r="F3" s="14"/>
      <c r="G3" s="14"/>
      <c r="H3" s="14"/>
    </row>
    <row r="4" spans="1:8" ht="18.75" x14ac:dyDescent="0.3">
      <c r="A4" s="13" t="s">
        <v>104</v>
      </c>
      <c r="B4" s="13"/>
      <c r="C4" s="13"/>
      <c r="D4" s="13"/>
      <c r="E4" s="13"/>
      <c r="F4" s="13"/>
      <c r="G4" s="13"/>
      <c r="H4" s="13"/>
    </row>
    <row r="6" spans="1:8" ht="25.5" x14ac:dyDescent="0.2">
      <c r="A6" s="15" t="s">
        <v>101</v>
      </c>
      <c r="B6" s="16" t="s">
        <v>2</v>
      </c>
      <c r="C6" s="17" t="s">
        <v>3</v>
      </c>
      <c r="D6" s="17" t="s">
        <v>4</v>
      </c>
      <c r="E6" s="17" t="s">
        <v>5</v>
      </c>
      <c r="F6" s="17" t="s">
        <v>6</v>
      </c>
      <c r="G6" s="17" t="s">
        <v>4</v>
      </c>
      <c r="H6" s="17" t="s">
        <v>7</v>
      </c>
    </row>
    <row r="7" spans="1:8" x14ac:dyDescent="0.25">
      <c r="A7" s="2" t="s">
        <v>8</v>
      </c>
      <c r="B7" s="3"/>
      <c r="C7" s="3"/>
      <c r="D7" s="3"/>
      <c r="E7" s="3"/>
      <c r="F7" s="3"/>
      <c r="G7" s="3"/>
      <c r="H7" s="3"/>
    </row>
    <row r="8" spans="1:8" ht="12.75" x14ac:dyDescent="0.2">
      <c r="A8" s="4" t="s">
        <v>9</v>
      </c>
      <c r="B8" s="4" t="s">
        <v>10</v>
      </c>
      <c r="C8" s="5">
        <v>15018111.439999999</v>
      </c>
      <c r="D8" s="5">
        <v>15018111.439999999</v>
      </c>
      <c r="E8" s="5">
        <f>C8-D8</f>
        <v>0</v>
      </c>
      <c r="F8" s="5">
        <v>15018111.439999999</v>
      </c>
      <c r="G8" s="5">
        <v>15018111.439999999</v>
      </c>
      <c r="H8" s="5">
        <f>F8-G8</f>
        <v>0</v>
      </c>
    </row>
    <row r="9" spans="1:8" ht="12.75" x14ac:dyDescent="0.2">
      <c r="A9" s="4" t="s">
        <v>11</v>
      </c>
      <c r="B9" s="4" t="s">
        <v>12</v>
      </c>
      <c r="C9" s="5">
        <v>2171690.06</v>
      </c>
      <c r="D9" s="5">
        <v>2171690.06</v>
      </c>
      <c r="E9" s="5">
        <f>C9-D9</f>
        <v>0</v>
      </c>
      <c r="F9" s="5">
        <v>2171690.06</v>
      </c>
      <c r="G9" s="5">
        <v>2171690.06</v>
      </c>
      <c r="H9" s="5">
        <f>F9-G9</f>
        <v>0</v>
      </c>
    </row>
    <row r="10" spans="1:8" ht="12.75" x14ac:dyDescent="0.2">
      <c r="A10" s="6"/>
      <c r="B10" s="6"/>
      <c r="C10" s="7"/>
      <c r="D10" s="7"/>
      <c r="E10" s="7"/>
      <c r="F10" s="7"/>
      <c r="G10" s="7"/>
      <c r="H10" s="7"/>
    </row>
    <row r="11" spans="1:8" ht="12.75" x14ac:dyDescent="0.2">
      <c r="A11" s="8" t="s">
        <v>0</v>
      </c>
      <c r="B11" s="8" t="s">
        <v>13</v>
      </c>
      <c r="C11" s="9">
        <f>ROUND(SUBTOTAL(9, C7:C10), 5)</f>
        <v>17189801.5</v>
      </c>
      <c r="D11" s="9">
        <f>ROUND(SUBTOTAL(9, D7:D10), 5)</f>
        <v>17189801.5</v>
      </c>
      <c r="E11" s="9">
        <f>C11-D11</f>
        <v>0</v>
      </c>
      <c r="F11" s="9">
        <f>ROUND(SUBTOTAL(9, F7:F10), 5)</f>
        <v>17189801.5</v>
      </c>
      <c r="G11" s="9">
        <f>ROUND(SUBTOTAL(9, G7:G10), 5)</f>
        <v>17189801.5</v>
      </c>
      <c r="H11" s="9">
        <f>F11-G11</f>
        <v>0</v>
      </c>
    </row>
    <row r="12" spans="1:8" ht="12.75" x14ac:dyDescent="0.2">
      <c r="A12" s="6"/>
      <c r="B12" s="6"/>
      <c r="C12" s="7"/>
      <c r="D12" s="7"/>
      <c r="E12" s="7"/>
      <c r="F12" s="7"/>
      <c r="G12" s="7"/>
      <c r="H12" s="7"/>
    </row>
    <row r="13" spans="1:8" x14ac:dyDescent="0.25">
      <c r="A13" s="10" t="s">
        <v>0</v>
      </c>
      <c r="B13" s="3"/>
      <c r="C13" s="3"/>
      <c r="D13" s="3"/>
      <c r="E13" s="3"/>
      <c r="F13" s="3"/>
      <c r="G13" s="3"/>
      <c r="H13" s="3"/>
    </row>
    <row r="14" spans="1:8" x14ac:dyDescent="0.25">
      <c r="A14" s="2" t="s">
        <v>1</v>
      </c>
      <c r="B14" s="3"/>
      <c r="C14" s="3"/>
      <c r="D14" s="3"/>
      <c r="E14" s="3"/>
      <c r="F14" s="3"/>
      <c r="G14" s="3"/>
      <c r="H14" s="3"/>
    </row>
    <row r="15" spans="1:8" ht="12.75" x14ac:dyDescent="0.2">
      <c r="A15" s="8" t="s">
        <v>14</v>
      </c>
      <c r="B15" s="11"/>
      <c r="C15" s="11"/>
      <c r="D15" s="11"/>
      <c r="E15" s="11"/>
      <c r="F15" s="11"/>
      <c r="G15" s="11"/>
      <c r="H15" s="11"/>
    </row>
    <row r="16" spans="1:8" ht="12.75" x14ac:dyDescent="0.2">
      <c r="A16" s="4" t="s">
        <v>15</v>
      </c>
      <c r="B16" s="4" t="s">
        <v>16</v>
      </c>
      <c r="C16" s="5">
        <v>6864203.6799999997</v>
      </c>
      <c r="D16" s="5">
        <v>8000000</v>
      </c>
      <c r="E16" s="5">
        <f t="shared" ref="E16:E26" si="0">C16-D16</f>
        <v>-1135796.3200000003</v>
      </c>
      <c r="F16" s="5">
        <v>6864203.6799999997</v>
      </c>
      <c r="G16" s="5">
        <v>8000000</v>
      </c>
      <c r="H16" s="5">
        <f t="shared" ref="H16:H26" si="1">F16-G16</f>
        <v>-1135796.3200000003</v>
      </c>
    </row>
    <row r="17" spans="1:8" ht="12.75" x14ac:dyDescent="0.2">
      <c r="A17" s="4" t="s">
        <v>17</v>
      </c>
      <c r="B17" s="4" t="s">
        <v>18</v>
      </c>
      <c r="C17" s="5">
        <v>0</v>
      </c>
      <c r="D17" s="5">
        <v>160000</v>
      </c>
      <c r="E17" s="5">
        <f t="shared" si="0"/>
        <v>-160000</v>
      </c>
      <c r="F17" s="5">
        <v>0</v>
      </c>
      <c r="G17" s="5">
        <v>160000</v>
      </c>
      <c r="H17" s="5">
        <f t="shared" si="1"/>
        <v>-160000</v>
      </c>
    </row>
    <row r="18" spans="1:8" ht="12.75" x14ac:dyDescent="0.2">
      <c r="A18" s="4" t="s">
        <v>19</v>
      </c>
      <c r="B18" s="4" t="s">
        <v>20</v>
      </c>
      <c r="C18" s="5">
        <v>421000</v>
      </c>
      <c r="D18" s="5">
        <v>0</v>
      </c>
      <c r="E18" s="5">
        <f t="shared" si="0"/>
        <v>421000</v>
      </c>
      <c r="F18" s="5">
        <v>421000</v>
      </c>
      <c r="G18" s="5">
        <v>0</v>
      </c>
      <c r="H18" s="5">
        <f t="shared" si="1"/>
        <v>421000</v>
      </c>
    </row>
    <row r="19" spans="1:8" ht="12.75" x14ac:dyDescent="0.2">
      <c r="A19" s="4" t="s">
        <v>21</v>
      </c>
      <c r="B19" s="4" t="s">
        <v>22</v>
      </c>
      <c r="C19" s="5">
        <v>0</v>
      </c>
      <c r="D19" s="5">
        <v>180760.79</v>
      </c>
      <c r="E19" s="5">
        <f t="shared" si="0"/>
        <v>-180760.79</v>
      </c>
      <c r="F19" s="5">
        <v>0</v>
      </c>
      <c r="G19" s="5">
        <v>180760.79</v>
      </c>
      <c r="H19" s="5">
        <f t="shared" si="1"/>
        <v>-180760.79</v>
      </c>
    </row>
    <row r="20" spans="1:8" ht="12.75" x14ac:dyDescent="0.2">
      <c r="A20" s="4" t="s">
        <v>23</v>
      </c>
      <c r="B20" s="4" t="s">
        <v>24</v>
      </c>
      <c r="C20" s="5">
        <v>0</v>
      </c>
      <c r="D20" s="5">
        <v>133333.37</v>
      </c>
      <c r="E20" s="5">
        <f t="shared" si="0"/>
        <v>-133333.37</v>
      </c>
      <c r="F20" s="5">
        <v>0</v>
      </c>
      <c r="G20" s="5">
        <v>133333.37</v>
      </c>
      <c r="H20" s="5">
        <f t="shared" si="1"/>
        <v>-133333.37</v>
      </c>
    </row>
    <row r="21" spans="1:8" ht="12.75" x14ac:dyDescent="0.2">
      <c r="A21" s="4" t="s">
        <v>25</v>
      </c>
      <c r="B21" s="4" t="s">
        <v>26</v>
      </c>
      <c r="C21" s="5">
        <v>6000</v>
      </c>
      <c r="D21" s="5">
        <v>8333.3700000000008</v>
      </c>
      <c r="E21" s="5">
        <f t="shared" si="0"/>
        <v>-2333.3700000000008</v>
      </c>
      <c r="F21" s="5">
        <v>6000</v>
      </c>
      <c r="G21" s="5">
        <v>8333.3700000000008</v>
      </c>
      <c r="H21" s="5">
        <f t="shared" si="1"/>
        <v>-2333.3700000000008</v>
      </c>
    </row>
    <row r="22" spans="1:8" ht="12.75" x14ac:dyDescent="0.2">
      <c r="A22" s="4" t="s">
        <v>102</v>
      </c>
      <c r="B22" s="4" t="s">
        <v>103</v>
      </c>
      <c r="C22" s="5">
        <v>0</v>
      </c>
      <c r="D22" s="5">
        <v>58333.33</v>
      </c>
      <c r="E22" s="5">
        <f t="shared" si="0"/>
        <v>-58333.33</v>
      </c>
      <c r="F22" s="5">
        <v>0</v>
      </c>
      <c r="G22" s="5">
        <v>58333.33</v>
      </c>
      <c r="H22" s="5">
        <f t="shared" si="1"/>
        <v>-58333.33</v>
      </c>
    </row>
    <row r="23" spans="1:8" ht="12.75" x14ac:dyDescent="0.2">
      <c r="A23" s="4" t="s">
        <v>27</v>
      </c>
      <c r="B23" s="4" t="s">
        <v>28</v>
      </c>
      <c r="C23" s="5">
        <v>0</v>
      </c>
      <c r="D23" s="5">
        <v>14587</v>
      </c>
      <c r="E23" s="5">
        <f t="shared" si="0"/>
        <v>-14587</v>
      </c>
      <c r="F23" s="5">
        <v>0</v>
      </c>
      <c r="G23" s="5">
        <v>14587</v>
      </c>
      <c r="H23" s="5">
        <f t="shared" si="1"/>
        <v>-14587</v>
      </c>
    </row>
    <row r="24" spans="1:8" ht="12.75" x14ac:dyDescent="0.2">
      <c r="A24" s="4" t="s">
        <v>29</v>
      </c>
      <c r="B24" s="4" t="s">
        <v>30</v>
      </c>
      <c r="C24" s="5">
        <v>498444.26</v>
      </c>
      <c r="D24" s="5">
        <v>516666.7</v>
      </c>
      <c r="E24" s="5">
        <f t="shared" si="0"/>
        <v>-18222.440000000002</v>
      </c>
      <c r="F24" s="5">
        <v>498444.26</v>
      </c>
      <c r="G24" s="5">
        <v>516666.7</v>
      </c>
      <c r="H24" s="5">
        <f t="shared" si="1"/>
        <v>-18222.440000000002</v>
      </c>
    </row>
    <row r="25" spans="1:8" ht="12.75" x14ac:dyDescent="0.2">
      <c r="A25" s="4" t="s">
        <v>31</v>
      </c>
      <c r="B25" s="4" t="s">
        <v>32</v>
      </c>
      <c r="C25" s="5">
        <v>509334.39</v>
      </c>
      <c r="D25" s="5">
        <v>525000</v>
      </c>
      <c r="E25" s="5">
        <f t="shared" si="0"/>
        <v>-15665.609999999986</v>
      </c>
      <c r="F25" s="5">
        <v>509334.39</v>
      </c>
      <c r="G25" s="5">
        <v>525000</v>
      </c>
      <c r="H25" s="5">
        <f t="shared" si="1"/>
        <v>-15665.609999999986</v>
      </c>
    </row>
    <row r="26" spans="1:8" ht="12.75" x14ac:dyDescent="0.2">
      <c r="A26" s="4" t="s">
        <v>33</v>
      </c>
      <c r="B26" s="4" t="s">
        <v>34</v>
      </c>
      <c r="C26" s="5">
        <v>66676.759999999995</v>
      </c>
      <c r="D26" s="5">
        <v>67000</v>
      </c>
      <c r="E26" s="5">
        <f t="shared" si="0"/>
        <v>-323.24000000000524</v>
      </c>
      <c r="F26" s="5">
        <v>66676.759999999995</v>
      </c>
      <c r="G26" s="5">
        <v>67000</v>
      </c>
      <c r="H26" s="5">
        <f t="shared" si="1"/>
        <v>-323.24000000000524</v>
      </c>
    </row>
    <row r="27" spans="1:8" ht="12.75" x14ac:dyDescent="0.2">
      <c r="A27" s="6"/>
      <c r="B27" s="6"/>
      <c r="C27" s="7"/>
      <c r="D27" s="7"/>
      <c r="E27" s="7"/>
      <c r="F27" s="7"/>
      <c r="G27" s="7"/>
      <c r="H27" s="7"/>
    </row>
    <row r="28" spans="1:8" ht="12.75" x14ac:dyDescent="0.2">
      <c r="A28" s="8" t="s">
        <v>0</v>
      </c>
      <c r="B28" s="8" t="s">
        <v>35</v>
      </c>
      <c r="C28" s="9">
        <f>ROUND(SUBTOTAL(9, C13:C27), 5)</f>
        <v>8365659.0899999999</v>
      </c>
      <c r="D28" s="9">
        <f>ROUND(SUBTOTAL(9, D13:D27), 5)</f>
        <v>9664014.5600000005</v>
      </c>
      <c r="E28" s="9">
        <f>C28-D28</f>
        <v>-1298355.4700000007</v>
      </c>
      <c r="F28" s="9">
        <f>ROUND(SUBTOTAL(9, F13:F27), 5)</f>
        <v>8365659.0899999999</v>
      </c>
      <c r="G28" s="9">
        <f>ROUND(SUBTOTAL(9, G13:G27), 5)</f>
        <v>9664014.5600000005</v>
      </c>
      <c r="H28" s="9">
        <f>F28-G28</f>
        <v>-1298355.4700000007</v>
      </c>
    </row>
    <row r="29" spans="1:8" x14ac:dyDescent="0.25">
      <c r="A29" s="10" t="s">
        <v>0</v>
      </c>
      <c r="B29" s="3"/>
      <c r="C29" s="3"/>
      <c r="D29" s="3"/>
      <c r="E29" s="3"/>
      <c r="F29" s="3"/>
      <c r="G29" s="3"/>
      <c r="H29" s="3"/>
    </row>
    <row r="30" spans="1:8" ht="12.75" x14ac:dyDescent="0.2">
      <c r="A30" s="8" t="s">
        <v>36</v>
      </c>
      <c r="B30" s="11"/>
      <c r="C30" s="11"/>
      <c r="D30" s="11"/>
      <c r="E30" s="11"/>
      <c r="F30" s="11"/>
      <c r="G30" s="11"/>
      <c r="H30" s="11"/>
    </row>
    <row r="31" spans="1:8" ht="12.75" x14ac:dyDescent="0.2">
      <c r="A31" s="4" t="s">
        <v>37</v>
      </c>
      <c r="B31" s="4" t="s">
        <v>38</v>
      </c>
      <c r="C31" s="5">
        <v>26.93</v>
      </c>
      <c r="D31" s="5">
        <v>32500</v>
      </c>
      <c r="E31" s="5">
        <f t="shared" ref="E31:E49" si="2">C31-D31</f>
        <v>-32473.07</v>
      </c>
      <c r="F31" s="5">
        <v>26.93</v>
      </c>
      <c r="G31" s="5">
        <v>32500</v>
      </c>
      <c r="H31" s="5">
        <f t="shared" ref="H31:H49" si="3">F31-G31</f>
        <v>-32473.07</v>
      </c>
    </row>
    <row r="32" spans="1:8" ht="12.75" x14ac:dyDescent="0.2">
      <c r="A32" s="4" t="s">
        <v>39</v>
      </c>
      <c r="B32" s="4" t="s">
        <v>40</v>
      </c>
      <c r="C32" s="5">
        <v>820258.4</v>
      </c>
      <c r="D32" s="5">
        <v>229166.7</v>
      </c>
      <c r="E32" s="5">
        <f t="shared" si="2"/>
        <v>591091.69999999995</v>
      </c>
      <c r="F32" s="5">
        <v>820258.4</v>
      </c>
      <c r="G32" s="5">
        <v>229166.7</v>
      </c>
      <c r="H32" s="5">
        <f t="shared" si="3"/>
        <v>591091.69999999995</v>
      </c>
    </row>
    <row r="33" spans="1:8" ht="12.75" x14ac:dyDescent="0.2">
      <c r="A33" s="4" t="s">
        <v>41</v>
      </c>
      <c r="B33" s="4" t="s">
        <v>42</v>
      </c>
      <c r="C33" s="5">
        <v>138309.4</v>
      </c>
      <c r="D33" s="5">
        <v>450000</v>
      </c>
      <c r="E33" s="5">
        <f t="shared" si="2"/>
        <v>-311690.59999999998</v>
      </c>
      <c r="F33" s="5">
        <v>138309.4</v>
      </c>
      <c r="G33" s="5">
        <v>450000</v>
      </c>
      <c r="H33" s="5">
        <f t="shared" si="3"/>
        <v>-311690.59999999998</v>
      </c>
    </row>
    <row r="34" spans="1:8" ht="12.75" x14ac:dyDescent="0.2">
      <c r="A34" s="4" t="s">
        <v>43</v>
      </c>
      <c r="B34" s="4" t="s">
        <v>44</v>
      </c>
      <c r="C34" s="5">
        <v>78344.210000000006</v>
      </c>
      <c r="D34" s="5">
        <v>127500</v>
      </c>
      <c r="E34" s="5">
        <f t="shared" si="2"/>
        <v>-49155.789999999994</v>
      </c>
      <c r="F34" s="5">
        <v>78344.210000000006</v>
      </c>
      <c r="G34" s="5">
        <v>127500</v>
      </c>
      <c r="H34" s="5">
        <f t="shared" si="3"/>
        <v>-49155.789999999994</v>
      </c>
    </row>
    <row r="35" spans="1:8" ht="12.75" x14ac:dyDescent="0.2">
      <c r="A35" s="4" t="s">
        <v>45</v>
      </c>
      <c r="B35" s="4" t="s">
        <v>46</v>
      </c>
      <c r="C35" s="5">
        <v>0</v>
      </c>
      <c r="D35" s="5">
        <v>25000</v>
      </c>
      <c r="E35" s="5">
        <f t="shared" si="2"/>
        <v>-25000</v>
      </c>
      <c r="F35" s="5">
        <v>0</v>
      </c>
      <c r="G35" s="5">
        <v>25000</v>
      </c>
      <c r="H35" s="5">
        <f t="shared" si="3"/>
        <v>-25000</v>
      </c>
    </row>
    <row r="36" spans="1:8" ht="12.75" x14ac:dyDescent="0.2">
      <c r="A36" s="4" t="s">
        <v>47</v>
      </c>
      <c r="B36" s="4" t="s">
        <v>48</v>
      </c>
      <c r="C36" s="5">
        <v>0</v>
      </c>
      <c r="D36" s="5">
        <v>58333.37</v>
      </c>
      <c r="E36" s="5">
        <f t="shared" si="2"/>
        <v>-58333.37</v>
      </c>
      <c r="F36" s="5">
        <v>0</v>
      </c>
      <c r="G36" s="5">
        <v>58333.37</v>
      </c>
      <c r="H36" s="5">
        <f t="shared" si="3"/>
        <v>-58333.37</v>
      </c>
    </row>
    <row r="37" spans="1:8" ht="12.75" x14ac:dyDescent="0.2">
      <c r="A37" s="4" t="s">
        <v>49</v>
      </c>
      <c r="B37" s="4" t="s">
        <v>50</v>
      </c>
      <c r="C37" s="5">
        <v>0</v>
      </c>
      <c r="D37" s="5">
        <v>41666.660000000003</v>
      </c>
      <c r="E37" s="5">
        <f t="shared" si="2"/>
        <v>-41666.660000000003</v>
      </c>
      <c r="F37" s="5">
        <v>0</v>
      </c>
      <c r="G37" s="5">
        <v>41666.660000000003</v>
      </c>
      <c r="H37" s="5">
        <f t="shared" si="3"/>
        <v>-41666.660000000003</v>
      </c>
    </row>
    <row r="38" spans="1:8" ht="12.75" x14ac:dyDescent="0.2">
      <c r="A38" s="4" t="s">
        <v>51</v>
      </c>
      <c r="B38" s="4" t="s">
        <v>52</v>
      </c>
      <c r="C38" s="5">
        <v>0</v>
      </c>
      <c r="D38" s="5">
        <v>33333.370000000003</v>
      </c>
      <c r="E38" s="5">
        <f t="shared" si="2"/>
        <v>-33333.370000000003</v>
      </c>
      <c r="F38" s="5">
        <v>0</v>
      </c>
      <c r="G38" s="5">
        <v>33333.370000000003</v>
      </c>
      <c r="H38" s="5">
        <f t="shared" si="3"/>
        <v>-33333.370000000003</v>
      </c>
    </row>
    <row r="39" spans="1:8" ht="12.75" x14ac:dyDescent="0.2">
      <c r="A39" s="4" t="s">
        <v>53</v>
      </c>
      <c r="B39" s="4" t="s">
        <v>54</v>
      </c>
      <c r="C39" s="5">
        <v>728077.33</v>
      </c>
      <c r="D39" s="5">
        <v>508333.37</v>
      </c>
      <c r="E39" s="5">
        <f t="shared" si="2"/>
        <v>219743.95999999996</v>
      </c>
      <c r="F39" s="5">
        <v>728077.33</v>
      </c>
      <c r="G39" s="5">
        <v>508333.37</v>
      </c>
      <c r="H39" s="5">
        <f t="shared" si="3"/>
        <v>219743.95999999996</v>
      </c>
    </row>
    <row r="40" spans="1:8" ht="12.75" x14ac:dyDescent="0.2">
      <c r="A40" s="4" t="s">
        <v>55</v>
      </c>
      <c r="B40" s="4" t="s">
        <v>56</v>
      </c>
      <c r="C40" s="5">
        <v>134520</v>
      </c>
      <c r="D40" s="5">
        <v>166666.64000000001</v>
      </c>
      <c r="E40" s="5">
        <f t="shared" si="2"/>
        <v>-32146.640000000014</v>
      </c>
      <c r="F40" s="5">
        <v>134520</v>
      </c>
      <c r="G40" s="5">
        <v>166666.64000000001</v>
      </c>
      <c r="H40" s="5">
        <f t="shared" si="3"/>
        <v>-32146.640000000014</v>
      </c>
    </row>
    <row r="41" spans="1:8" ht="12.75" x14ac:dyDescent="0.2">
      <c r="A41" s="4" t="s">
        <v>57</v>
      </c>
      <c r="B41" s="4" t="s">
        <v>58</v>
      </c>
      <c r="C41" s="5">
        <v>23224.720000000001</v>
      </c>
      <c r="D41" s="5">
        <v>33333.370000000003</v>
      </c>
      <c r="E41" s="5">
        <f t="shared" si="2"/>
        <v>-10108.650000000001</v>
      </c>
      <c r="F41" s="5">
        <v>23224.720000000001</v>
      </c>
      <c r="G41" s="5">
        <v>33333.370000000003</v>
      </c>
      <c r="H41" s="5">
        <f t="shared" si="3"/>
        <v>-10108.650000000001</v>
      </c>
    </row>
    <row r="42" spans="1:8" ht="12.75" x14ac:dyDescent="0.2">
      <c r="A42" s="4" t="s">
        <v>59</v>
      </c>
      <c r="B42" s="4" t="s">
        <v>60</v>
      </c>
      <c r="C42" s="5">
        <v>0</v>
      </c>
      <c r="D42" s="5">
        <v>58333.37</v>
      </c>
      <c r="E42" s="5">
        <f t="shared" si="2"/>
        <v>-58333.37</v>
      </c>
      <c r="F42" s="5">
        <v>0</v>
      </c>
      <c r="G42" s="5">
        <v>58333.37</v>
      </c>
      <c r="H42" s="5">
        <f t="shared" si="3"/>
        <v>-58333.37</v>
      </c>
    </row>
    <row r="43" spans="1:8" ht="12.75" x14ac:dyDescent="0.2">
      <c r="A43" s="4" t="s">
        <v>61</v>
      </c>
      <c r="B43" s="4" t="s">
        <v>62</v>
      </c>
      <c r="C43" s="5">
        <v>0</v>
      </c>
      <c r="D43" s="5">
        <v>8333.3700000000008</v>
      </c>
      <c r="E43" s="5">
        <f t="shared" si="2"/>
        <v>-8333.3700000000008</v>
      </c>
      <c r="F43" s="5">
        <v>0</v>
      </c>
      <c r="G43" s="5">
        <v>8333.3700000000008</v>
      </c>
      <c r="H43" s="5">
        <f t="shared" si="3"/>
        <v>-8333.3700000000008</v>
      </c>
    </row>
    <row r="44" spans="1:8" ht="12.75" x14ac:dyDescent="0.2">
      <c r="A44" s="4" t="s">
        <v>63</v>
      </c>
      <c r="B44" s="4" t="s">
        <v>64</v>
      </c>
      <c r="C44" s="5">
        <v>0</v>
      </c>
      <c r="D44" s="5">
        <v>6250</v>
      </c>
      <c r="E44" s="5">
        <f t="shared" si="2"/>
        <v>-6250</v>
      </c>
      <c r="F44" s="5">
        <v>0</v>
      </c>
      <c r="G44" s="5">
        <v>6250</v>
      </c>
      <c r="H44" s="5">
        <f t="shared" si="3"/>
        <v>-6250</v>
      </c>
    </row>
    <row r="45" spans="1:8" ht="12.75" x14ac:dyDescent="0.2">
      <c r="A45" s="4" t="s">
        <v>65</v>
      </c>
      <c r="B45" s="4" t="s">
        <v>66</v>
      </c>
      <c r="C45" s="5">
        <v>6300</v>
      </c>
      <c r="D45" s="5">
        <v>25000</v>
      </c>
      <c r="E45" s="5">
        <f t="shared" si="2"/>
        <v>-18700</v>
      </c>
      <c r="F45" s="5">
        <v>6300</v>
      </c>
      <c r="G45" s="5">
        <v>25000</v>
      </c>
      <c r="H45" s="5">
        <f t="shared" si="3"/>
        <v>-18700</v>
      </c>
    </row>
    <row r="46" spans="1:8" ht="12.75" x14ac:dyDescent="0.2">
      <c r="A46" s="4" t="s">
        <v>67</v>
      </c>
      <c r="B46" s="4" t="s">
        <v>68</v>
      </c>
      <c r="C46" s="5">
        <v>0</v>
      </c>
      <c r="D46" s="5">
        <v>10833</v>
      </c>
      <c r="E46" s="5">
        <f t="shared" si="2"/>
        <v>-10833</v>
      </c>
      <c r="F46" s="5">
        <v>0</v>
      </c>
      <c r="G46" s="5">
        <v>10833</v>
      </c>
      <c r="H46" s="5">
        <f t="shared" si="3"/>
        <v>-10833</v>
      </c>
    </row>
    <row r="47" spans="1:8" ht="12.75" x14ac:dyDescent="0.2">
      <c r="A47" s="4" t="s">
        <v>69</v>
      </c>
      <c r="B47" s="4" t="s">
        <v>70</v>
      </c>
      <c r="C47" s="5">
        <v>0</v>
      </c>
      <c r="D47" s="5">
        <v>6250</v>
      </c>
      <c r="E47" s="5">
        <f t="shared" si="2"/>
        <v>-6250</v>
      </c>
      <c r="F47" s="5">
        <v>0</v>
      </c>
      <c r="G47" s="5">
        <v>6250</v>
      </c>
      <c r="H47" s="5">
        <f t="shared" si="3"/>
        <v>-6250</v>
      </c>
    </row>
    <row r="48" spans="1:8" ht="12.75" x14ac:dyDescent="0.2">
      <c r="A48" s="4" t="s">
        <v>71</v>
      </c>
      <c r="B48" s="4" t="s">
        <v>72</v>
      </c>
      <c r="C48" s="5">
        <v>0</v>
      </c>
      <c r="D48" s="5">
        <v>12500</v>
      </c>
      <c r="E48" s="5">
        <f t="shared" si="2"/>
        <v>-12500</v>
      </c>
      <c r="F48" s="5">
        <v>0</v>
      </c>
      <c r="G48" s="5">
        <v>12500</v>
      </c>
      <c r="H48" s="5">
        <f t="shared" si="3"/>
        <v>-12500</v>
      </c>
    </row>
    <row r="49" spans="1:8" ht="12.75" x14ac:dyDescent="0.2">
      <c r="A49" s="4" t="s">
        <v>73</v>
      </c>
      <c r="B49" s="4" t="s">
        <v>74</v>
      </c>
      <c r="C49" s="5">
        <v>11306.39</v>
      </c>
      <c r="D49" s="5">
        <v>8333.34</v>
      </c>
      <c r="E49" s="5">
        <f t="shared" si="2"/>
        <v>2973.0499999999993</v>
      </c>
      <c r="F49" s="5">
        <v>11306.39</v>
      </c>
      <c r="G49" s="5">
        <v>8333.34</v>
      </c>
      <c r="H49" s="5">
        <f t="shared" si="3"/>
        <v>2973.0499999999993</v>
      </c>
    </row>
    <row r="50" spans="1:8" ht="12.75" x14ac:dyDescent="0.2">
      <c r="A50" s="6"/>
      <c r="B50" s="6"/>
      <c r="C50" s="7"/>
      <c r="D50" s="7"/>
      <c r="E50" s="7"/>
      <c r="F50" s="7"/>
      <c r="G50" s="7"/>
      <c r="H50" s="7"/>
    </row>
    <row r="51" spans="1:8" ht="12.75" x14ac:dyDescent="0.2">
      <c r="A51" s="8" t="s">
        <v>0</v>
      </c>
      <c r="B51" s="8" t="s">
        <v>35</v>
      </c>
      <c r="C51" s="9">
        <f>ROUND(SUBTOTAL(9, C29:C50), 5)</f>
        <v>1940367.38</v>
      </c>
      <c r="D51" s="9">
        <f>ROUND(SUBTOTAL(9, D29:D50), 5)</f>
        <v>1841666.56</v>
      </c>
      <c r="E51" s="9">
        <f>C51-D51</f>
        <v>98700.819999999832</v>
      </c>
      <c r="F51" s="9">
        <f>ROUND(SUBTOTAL(9, F29:F50), 5)</f>
        <v>1940367.38</v>
      </c>
      <c r="G51" s="9">
        <f>ROUND(SUBTOTAL(9, G29:G50), 5)</f>
        <v>1841666.56</v>
      </c>
      <c r="H51" s="9">
        <f>F51-G51</f>
        <v>98700.819999999832</v>
      </c>
    </row>
    <row r="52" spans="1:8" x14ac:dyDescent="0.25">
      <c r="A52" s="10" t="s">
        <v>0</v>
      </c>
      <c r="B52" s="3"/>
      <c r="C52" s="3"/>
      <c r="D52" s="3"/>
      <c r="E52" s="3"/>
      <c r="F52" s="3"/>
      <c r="G52" s="3"/>
      <c r="H52" s="3"/>
    </row>
    <row r="53" spans="1:8" ht="12.75" x14ac:dyDescent="0.2">
      <c r="A53" s="8" t="s">
        <v>75</v>
      </c>
      <c r="B53" s="11"/>
      <c r="C53" s="11"/>
      <c r="D53" s="11"/>
      <c r="E53" s="11"/>
      <c r="F53" s="11"/>
      <c r="G53" s="11"/>
      <c r="H53" s="11"/>
    </row>
    <row r="54" spans="1:8" ht="12.75" x14ac:dyDescent="0.2">
      <c r="A54" s="4" t="s">
        <v>76</v>
      </c>
      <c r="B54" s="4" t="s">
        <v>77</v>
      </c>
      <c r="C54" s="5">
        <v>94116.800000000003</v>
      </c>
      <c r="D54" s="5">
        <v>170000</v>
      </c>
      <c r="E54" s="5">
        <f t="shared" ref="E54:E63" si="4">C54-D54</f>
        <v>-75883.199999999997</v>
      </c>
      <c r="F54" s="5">
        <v>94116.800000000003</v>
      </c>
      <c r="G54" s="5">
        <v>170000</v>
      </c>
      <c r="H54" s="5">
        <f t="shared" ref="H54:H63" si="5">F54-G54</f>
        <v>-75883.199999999997</v>
      </c>
    </row>
    <row r="55" spans="1:8" ht="12.75" x14ac:dyDescent="0.2">
      <c r="A55" s="4" t="s">
        <v>78</v>
      </c>
      <c r="B55" s="4" t="s">
        <v>79</v>
      </c>
      <c r="C55" s="5">
        <v>0</v>
      </c>
      <c r="D55" s="5">
        <v>5000</v>
      </c>
      <c r="E55" s="5">
        <f t="shared" si="4"/>
        <v>-5000</v>
      </c>
      <c r="F55" s="5">
        <v>0</v>
      </c>
      <c r="G55" s="5">
        <v>5000</v>
      </c>
      <c r="H55" s="5">
        <f t="shared" si="5"/>
        <v>-5000</v>
      </c>
    </row>
    <row r="56" spans="1:8" ht="12.75" x14ac:dyDescent="0.2">
      <c r="A56" s="4" t="s">
        <v>80</v>
      </c>
      <c r="B56" s="4" t="s">
        <v>81</v>
      </c>
      <c r="C56" s="5">
        <v>0</v>
      </c>
      <c r="D56" s="5">
        <v>25000</v>
      </c>
      <c r="E56" s="5">
        <f t="shared" si="4"/>
        <v>-25000</v>
      </c>
      <c r="F56" s="5">
        <v>0</v>
      </c>
      <c r="G56" s="5">
        <v>25000</v>
      </c>
      <c r="H56" s="5">
        <f t="shared" si="5"/>
        <v>-25000</v>
      </c>
    </row>
    <row r="57" spans="1:8" ht="12.75" x14ac:dyDescent="0.2">
      <c r="A57" s="4" t="s">
        <v>82</v>
      </c>
      <c r="B57" s="4" t="s">
        <v>83</v>
      </c>
      <c r="C57" s="5">
        <v>0</v>
      </c>
      <c r="D57" s="5">
        <v>5000</v>
      </c>
      <c r="E57" s="5">
        <f t="shared" si="4"/>
        <v>-5000</v>
      </c>
      <c r="F57" s="5">
        <v>0</v>
      </c>
      <c r="G57" s="5">
        <v>5000</v>
      </c>
      <c r="H57" s="5">
        <f t="shared" si="5"/>
        <v>-5000</v>
      </c>
    </row>
    <row r="58" spans="1:8" ht="12.75" x14ac:dyDescent="0.2">
      <c r="A58" s="4" t="s">
        <v>84</v>
      </c>
      <c r="B58" s="4" t="s">
        <v>85</v>
      </c>
      <c r="C58" s="5">
        <v>300000</v>
      </c>
      <c r="D58" s="5">
        <v>500000</v>
      </c>
      <c r="E58" s="5">
        <f t="shared" si="4"/>
        <v>-200000</v>
      </c>
      <c r="F58" s="5">
        <v>300000</v>
      </c>
      <c r="G58" s="5">
        <v>500000</v>
      </c>
      <c r="H58" s="5">
        <f t="shared" si="5"/>
        <v>-200000</v>
      </c>
    </row>
    <row r="59" spans="1:8" ht="12.75" x14ac:dyDescent="0.2">
      <c r="A59" s="4" t="s">
        <v>86</v>
      </c>
      <c r="B59" s="4" t="s">
        <v>87</v>
      </c>
      <c r="C59" s="5">
        <v>0</v>
      </c>
      <c r="D59" s="5">
        <v>16666.7</v>
      </c>
      <c r="E59" s="5">
        <f t="shared" si="4"/>
        <v>-16666.7</v>
      </c>
      <c r="F59" s="5">
        <v>0</v>
      </c>
      <c r="G59" s="5">
        <v>16666.7</v>
      </c>
      <c r="H59" s="5">
        <f t="shared" si="5"/>
        <v>-16666.7</v>
      </c>
    </row>
    <row r="60" spans="1:8" ht="12.75" x14ac:dyDescent="0.2">
      <c r="A60" s="4" t="s">
        <v>88</v>
      </c>
      <c r="B60" s="4" t="s">
        <v>89</v>
      </c>
      <c r="C60" s="5">
        <v>10000</v>
      </c>
      <c r="D60" s="5">
        <v>91666.7</v>
      </c>
      <c r="E60" s="5">
        <f t="shared" si="4"/>
        <v>-81666.7</v>
      </c>
      <c r="F60" s="5">
        <v>10000</v>
      </c>
      <c r="G60" s="5">
        <v>91666.7</v>
      </c>
      <c r="H60" s="5">
        <f t="shared" si="5"/>
        <v>-81666.7</v>
      </c>
    </row>
    <row r="61" spans="1:8" ht="12.75" x14ac:dyDescent="0.2">
      <c r="A61" s="4" t="s">
        <v>90</v>
      </c>
      <c r="B61" s="4" t="s">
        <v>91</v>
      </c>
      <c r="C61" s="5">
        <v>0</v>
      </c>
      <c r="D61" s="5">
        <v>1000</v>
      </c>
      <c r="E61" s="5">
        <f t="shared" si="4"/>
        <v>-1000</v>
      </c>
      <c r="F61" s="5">
        <v>0</v>
      </c>
      <c r="G61" s="5">
        <v>1000</v>
      </c>
      <c r="H61" s="5">
        <f t="shared" si="5"/>
        <v>-1000</v>
      </c>
    </row>
    <row r="62" spans="1:8" ht="12.75" x14ac:dyDescent="0.2">
      <c r="A62" s="4" t="s">
        <v>92</v>
      </c>
      <c r="B62" s="4" t="s">
        <v>93</v>
      </c>
      <c r="C62" s="5">
        <v>0</v>
      </c>
      <c r="D62" s="5">
        <v>2000</v>
      </c>
      <c r="E62" s="5">
        <f t="shared" si="4"/>
        <v>-2000</v>
      </c>
      <c r="F62" s="5">
        <v>0</v>
      </c>
      <c r="G62" s="5">
        <v>2000</v>
      </c>
      <c r="H62" s="5">
        <f t="shared" si="5"/>
        <v>-2000</v>
      </c>
    </row>
    <row r="63" spans="1:8" ht="12.75" x14ac:dyDescent="0.2">
      <c r="A63" s="4" t="s">
        <v>94</v>
      </c>
      <c r="B63" s="4" t="s">
        <v>95</v>
      </c>
      <c r="C63" s="5">
        <v>0</v>
      </c>
      <c r="D63" s="5">
        <v>8000</v>
      </c>
      <c r="E63" s="5">
        <f t="shared" si="4"/>
        <v>-8000</v>
      </c>
      <c r="F63" s="5">
        <v>0</v>
      </c>
      <c r="G63" s="5">
        <v>8000</v>
      </c>
      <c r="H63" s="5">
        <f t="shared" si="5"/>
        <v>-8000</v>
      </c>
    </row>
    <row r="64" spans="1:8" ht="12.75" x14ac:dyDescent="0.2">
      <c r="A64" s="6"/>
      <c r="B64" s="6"/>
      <c r="C64" s="7"/>
      <c r="D64" s="7"/>
      <c r="E64" s="7"/>
      <c r="F64" s="7"/>
      <c r="G64" s="7"/>
      <c r="H64" s="7"/>
    </row>
    <row r="65" spans="1:8" ht="12.75" x14ac:dyDescent="0.2">
      <c r="A65" s="8" t="s">
        <v>0</v>
      </c>
      <c r="B65" s="8" t="s">
        <v>35</v>
      </c>
      <c r="C65" s="9">
        <f>ROUND(SUBTOTAL(9, C52:C64), 5)</f>
        <v>404116.8</v>
      </c>
      <c r="D65" s="9">
        <f>ROUND(SUBTOTAL(9, D52:D64), 5)</f>
        <v>824333.4</v>
      </c>
      <c r="E65" s="9">
        <f>C65-D65</f>
        <v>-420216.60000000003</v>
      </c>
      <c r="F65" s="9">
        <f>ROUND(SUBTOTAL(9, F52:F64), 5)</f>
        <v>404116.8</v>
      </c>
      <c r="G65" s="9">
        <f>ROUND(SUBTOTAL(9, G52:G64), 5)</f>
        <v>824333.4</v>
      </c>
      <c r="H65" s="9">
        <f>F65-G65</f>
        <v>-420216.60000000003</v>
      </c>
    </row>
    <row r="66" spans="1:8" x14ac:dyDescent="0.25">
      <c r="A66" s="10" t="s">
        <v>0</v>
      </c>
      <c r="B66" s="3"/>
      <c r="C66" s="3"/>
      <c r="D66" s="3"/>
      <c r="E66" s="3"/>
      <c r="F66" s="3"/>
      <c r="G66" s="3"/>
      <c r="H66" s="3"/>
    </row>
    <row r="67" spans="1:8" ht="12.75" x14ac:dyDescent="0.2">
      <c r="A67" s="8" t="s">
        <v>96</v>
      </c>
      <c r="B67" s="11"/>
      <c r="C67" s="11"/>
      <c r="D67" s="11"/>
      <c r="E67" s="11"/>
      <c r="F67" s="11"/>
      <c r="G67" s="11"/>
      <c r="H67" s="11"/>
    </row>
    <row r="68" spans="1:8" ht="12.75" x14ac:dyDescent="0.2">
      <c r="A68" s="6"/>
      <c r="B68" s="6"/>
      <c r="C68" s="7"/>
      <c r="D68" s="7"/>
      <c r="E68" s="7"/>
      <c r="F68" s="7"/>
      <c r="G68" s="7"/>
      <c r="H68" s="7"/>
    </row>
    <row r="69" spans="1:8" ht="12.75" x14ac:dyDescent="0.2">
      <c r="A69" s="8" t="s">
        <v>0</v>
      </c>
      <c r="B69" s="8" t="s">
        <v>35</v>
      </c>
      <c r="C69" s="9">
        <f>ROUND(SUBTOTAL(9, C66:C68), 5)</f>
        <v>0</v>
      </c>
      <c r="D69" s="9">
        <f>ROUND(SUBTOTAL(9, D66:D68), 5)</f>
        <v>0</v>
      </c>
      <c r="E69" s="9">
        <f>C69-D69</f>
        <v>0</v>
      </c>
      <c r="F69" s="9">
        <f>ROUND(SUBTOTAL(9, F66:F68), 5)</f>
        <v>0</v>
      </c>
      <c r="G69" s="9">
        <f>ROUND(SUBTOTAL(9, G66:G68), 5)</f>
        <v>0</v>
      </c>
      <c r="H69" s="9">
        <f>F69-G69</f>
        <v>0</v>
      </c>
    </row>
    <row r="70" spans="1:8" x14ac:dyDescent="0.25">
      <c r="A70" s="10" t="s">
        <v>0</v>
      </c>
      <c r="B70" s="3"/>
      <c r="C70" s="3"/>
      <c r="D70" s="3"/>
      <c r="E70" s="3"/>
      <c r="F70" s="3"/>
      <c r="G70" s="3"/>
      <c r="H70" s="3"/>
    </row>
    <row r="71" spans="1:8" ht="12.75" x14ac:dyDescent="0.2">
      <c r="A71" s="8" t="s">
        <v>97</v>
      </c>
      <c r="B71" s="11"/>
      <c r="C71" s="11"/>
      <c r="D71" s="11"/>
      <c r="E71" s="11"/>
      <c r="F71" s="11"/>
      <c r="G71" s="11"/>
      <c r="H71" s="11"/>
    </row>
    <row r="72" spans="1:8" ht="12.75" x14ac:dyDescent="0.2">
      <c r="A72" s="6"/>
      <c r="B72" s="6"/>
      <c r="C72" s="7"/>
      <c r="D72" s="7"/>
      <c r="E72" s="7"/>
      <c r="F72" s="7"/>
      <c r="G72" s="7"/>
      <c r="H72" s="7"/>
    </row>
    <row r="73" spans="1:8" ht="13.5" thickBot="1" x14ac:dyDescent="0.25">
      <c r="A73" s="8" t="s">
        <v>0</v>
      </c>
      <c r="B73" s="8" t="s">
        <v>35</v>
      </c>
      <c r="C73" s="9">
        <f>ROUND(SUBTOTAL(9, C70:C72), 5)</f>
        <v>0</v>
      </c>
      <c r="D73" s="9">
        <f>ROUND(SUBTOTAL(9, D70:D72), 5)</f>
        <v>0</v>
      </c>
      <c r="E73" s="9">
        <f>C73-D73</f>
        <v>0</v>
      </c>
      <c r="F73" s="9">
        <f>ROUND(SUBTOTAL(9, F70:F72), 5)</f>
        <v>0</v>
      </c>
      <c r="G73" s="9">
        <f>ROUND(SUBTOTAL(9, G70:G72), 5)</f>
        <v>0</v>
      </c>
      <c r="H73" s="9">
        <f>F73-G73</f>
        <v>0</v>
      </c>
    </row>
    <row r="74" spans="1:8" ht="13.5" thickTop="1" x14ac:dyDescent="0.2">
      <c r="A74" s="6"/>
      <c r="B74" s="6"/>
      <c r="C74" s="12"/>
      <c r="D74" s="12"/>
      <c r="E74" s="12"/>
      <c r="F74" s="12"/>
      <c r="G74" s="12"/>
      <c r="H74" s="12"/>
    </row>
    <row r="75" spans="1:8" ht="12.75" x14ac:dyDescent="0.2">
      <c r="A75" s="8" t="s">
        <v>0</v>
      </c>
      <c r="B75" s="8" t="s">
        <v>98</v>
      </c>
      <c r="C75" s="9">
        <f>ROUND(C28+C51+C65+C69+C73, 5)</f>
        <v>10710143.27</v>
      </c>
      <c r="D75" s="9">
        <f>ROUND(D28+D51+D65+D69+D73, 5)</f>
        <v>12330014.52</v>
      </c>
      <c r="E75" s="9">
        <f>C75-D75</f>
        <v>-1619871.25</v>
      </c>
      <c r="F75" s="9">
        <f>ROUND(F28+F51+F65+F69+F73, 5)</f>
        <v>10710143.27</v>
      </c>
      <c r="G75" s="9">
        <f>ROUND(G28+G51+G65+G69+G73, 5)</f>
        <v>12330014.52</v>
      </c>
      <c r="H75" s="9">
        <f>F75-G75</f>
        <v>-1619871.25</v>
      </c>
    </row>
    <row r="76" spans="1:8" ht="12.75" x14ac:dyDescent="0.2">
      <c r="A76" s="6"/>
      <c r="B76" s="6"/>
      <c r="C76" s="7"/>
      <c r="D76" s="7"/>
      <c r="E76" s="7"/>
      <c r="F76" s="7"/>
      <c r="G76" s="7"/>
      <c r="H76" s="7"/>
    </row>
    <row r="77" spans="1:8" x14ac:dyDescent="0.25">
      <c r="A77" s="10" t="s">
        <v>0</v>
      </c>
      <c r="B77" s="3"/>
      <c r="C77" s="3"/>
      <c r="D77" s="3"/>
      <c r="E77" s="3"/>
      <c r="F77" s="3"/>
      <c r="G77" s="3"/>
      <c r="H77" s="3"/>
    </row>
    <row r="78" spans="1:8" ht="12.75" x14ac:dyDescent="0.2">
      <c r="A78" s="6"/>
      <c r="B78" s="6"/>
      <c r="C78" s="7"/>
      <c r="D78" s="7"/>
      <c r="E78" s="7"/>
      <c r="F78" s="7"/>
      <c r="G78" s="7"/>
      <c r="H78" s="7"/>
    </row>
    <row r="79" spans="1:8" ht="12.75" x14ac:dyDescent="0.2">
      <c r="A79" s="8" t="s">
        <v>0</v>
      </c>
      <c r="B79" s="8" t="s">
        <v>99</v>
      </c>
      <c r="C79" s="9">
        <f>-(ROUND(-C11+C75-SUBTOTAL(9, C77:C78), 5))</f>
        <v>6479658.2300000004</v>
      </c>
      <c r="D79" s="9">
        <f>-(ROUND(-D11+D75-SUBTOTAL(9, D77:D78), 5))</f>
        <v>4859786.9800000004</v>
      </c>
      <c r="E79" s="9">
        <f>C79-D79</f>
        <v>1619871.25</v>
      </c>
      <c r="F79" s="9">
        <f>-(ROUND(-F11+F75-SUBTOTAL(9, F77:F78), 5))</f>
        <v>6479658.2300000004</v>
      </c>
      <c r="G79" s="9">
        <f>-(ROUND(-G11+G75-SUBTOTAL(9, G77:G78), 5))</f>
        <v>4859786.9800000004</v>
      </c>
      <c r="H79" s="9">
        <f>F79-G79</f>
        <v>1619871.25</v>
      </c>
    </row>
  </sheetData>
  <mergeCells count="3">
    <mergeCell ref="A4:H4"/>
    <mergeCell ref="A2:H2"/>
    <mergeCell ref="A3:H3"/>
  </mergeCells>
  <pageMargins left="0.43307086614173229" right="0.39370078740157483" top="0.51181102362204722" bottom="0.74803149606299213" header="0.31496062992125984" footer="0.31496062992125984"/>
  <pageSetup paperSize="9" orientation="landscape" horizontalDpi="4294967293" verticalDpi="4294967293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Comparativo Presupuesto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Miledys Jardines</dc:creator>
  <cp:lastModifiedBy>BC</cp:lastModifiedBy>
  <cp:lastPrinted>2018-02-12T13:44:05Z</cp:lastPrinted>
  <dcterms:created xsi:type="dcterms:W3CDTF">2017-10-11T14:07:04Z</dcterms:created>
  <dcterms:modified xsi:type="dcterms:W3CDTF">2018-02-12T13:44:31Z</dcterms:modified>
</cp:coreProperties>
</file>