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marzo 2018\"/>
    </mc:Choice>
  </mc:AlternateContent>
  <bookViews>
    <workbookView xWindow="0" yWindow="0" windowWidth="19320" windowHeight="7755"/>
  </bookViews>
  <sheets>
    <sheet name="Comparativo Presupuesto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4" l="1"/>
  <c r="G99" i="4"/>
  <c r="F99" i="4"/>
  <c r="D99" i="4"/>
  <c r="C99" i="4"/>
  <c r="E99" i="4" s="1"/>
  <c r="G95" i="4"/>
  <c r="F95" i="4"/>
  <c r="H95" i="4" s="1"/>
  <c r="E95" i="4"/>
  <c r="D95" i="4"/>
  <c r="C95" i="4"/>
  <c r="H91" i="4"/>
  <c r="G91" i="4"/>
  <c r="F91" i="4"/>
  <c r="D91" i="4"/>
  <c r="C91" i="4"/>
  <c r="E91" i="4" s="1"/>
  <c r="H89" i="4"/>
  <c r="E89" i="4"/>
  <c r="H88" i="4"/>
  <c r="E88" i="4"/>
  <c r="H87" i="4"/>
  <c r="E87" i="4"/>
  <c r="H86" i="4"/>
  <c r="E86" i="4"/>
  <c r="H85" i="4"/>
  <c r="E85" i="4"/>
  <c r="H84" i="4"/>
  <c r="E84" i="4"/>
  <c r="H83" i="4"/>
  <c r="E83" i="4"/>
  <c r="H82" i="4"/>
  <c r="E82" i="4"/>
  <c r="H81" i="4"/>
  <c r="E81" i="4"/>
  <c r="H80" i="4"/>
  <c r="E80" i="4"/>
  <c r="H79" i="4"/>
  <c r="E79" i="4"/>
  <c r="H78" i="4"/>
  <c r="E78" i="4"/>
  <c r="H77" i="4"/>
  <c r="E77" i="4"/>
  <c r="H76" i="4"/>
  <c r="E76" i="4"/>
  <c r="H75" i="4"/>
  <c r="E75" i="4"/>
  <c r="H74" i="4"/>
  <c r="E74" i="4"/>
  <c r="H73" i="4"/>
  <c r="E73" i="4"/>
  <c r="H72" i="4"/>
  <c r="E72" i="4"/>
  <c r="G69" i="4"/>
  <c r="F69" i="4"/>
  <c r="H69" i="4" s="1"/>
  <c r="E69" i="4"/>
  <c r="D69" i="4"/>
  <c r="C69" i="4"/>
  <c r="H67" i="4"/>
  <c r="E67" i="4"/>
  <c r="H66" i="4"/>
  <c r="E66" i="4"/>
  <c r="H65" i="4"/>
  <c r="E65" i="4"/>
  <c r="H64" i="4"/>
  <c r="E64" i="4"/>
  <c r="H63" i="4"/>
  <c r="E63" i="4"/>
  <c r="H62" i="4"/>
  <c r="E62" i="4"/>
  <c r="H61" i="4"/>
  <c r="E61" i="4"/>
  <c r="H60" i="4"/>
  <c r="E60" i="4"/>
  <c r="H59" i="4"/>
  <c r="E59" i="4"/>
  <c r="H58" i="4"/>
  <c r="E58" i="4"/>
  <c r="H57" i="4"/>
  <c r="E57" i="4"/>
  <c r="H56" i="4"/>
  <c r="E56" i="4"/>
  <c r="H55" i="4"/>
  <c r="E55" i="4"/>
  <c r="H54" i="4"/>
  <c r="E54" i="4"/>
  <c r="H53" i="4"/>
  <c r="E53" i="4"/>
  <c r="H52" i="4"/>
  <c r="E52" i="4"/>
  <c r="H51" i="4"/>
  <c r="E51" i="4"/>
  <c r="H50" i="4"/>
  <c r="E50" i="4"/>
  <c r="H49" i="4"/>
  <c r="E49" i="4"/>
  <c r="H48" i="4"/>
  <c r="E48" i="4"/>
  <c r="H47" i="4"/>
  <c r="E47" i="4"/>
  <c r="H46" i="4"/>
  <c r="E46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3" i="4"/>
  <c r="G33" i="4"/>
  <c r="G101" i="4" s="1"/>
  <c r="F33" i="4"/>
  <c r="D33" i="4"/>
  <c r="D101" i="4" s="1"/>
  <c r="C33" i="4"/>
  <c r="C101" i="4" s="1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1" i="4"/>
  <c r="G11" i="4"/>
  <c r="G105" i="4" s="1"/>
  <c r="F11" i="4"/>
  <c r="D11" i="4"/>
  <c r="C11" i="4"/>
  <c r="H9" i="4"/>
  <c r="E9" i="4"/>
  <c r="H8" i="4"/>
  <c r="E8" i="4"/>
  <c r="C105" i="4" l="1"/>
  <c r="E105" i="4" s="1"/>
  <c r="D105" i="4"/>
  <c r="F105" i="4"/>
  <c r="H105" i="4" s="1"/>
  <c r="E101" i="4"/>
  <c r="F101" i="4"/>
  <c r="H101" i="4" s="1"/>
  <c r="E11" i="4"/>
  <c r="E33" i="4"/>
</calcChain>
</file>

<file path=xl/sharedStrings.xml><?xml version="1.0" encoding="utf-8"?>
<sst xmlns="http://schemas.openxmlformats.org/spreadsheetml/2006/main" count="174" uniqueCount="155">
  <si>
    <t/>
  </si>
  <si>
    <t>GASTOS CORRIENTES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</si>
  <si>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</si>
  <si>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</si>
  <si>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</si>
  <si>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</si>
  <si>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</si>
  <si>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</si>
  <si>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</si>
  <si>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1901</t>
  </si>
  <si>
    <t>Ing. TesoreriaGobierno Central</t>
  </si>
  <si>
    <t>1901-B</t>
  </si>
  <si>
    <t>Ingresos CNSS</t>
  </si>
  <si>
    <t>Total Ingresos</t>
  </si>
  <si>
    <t>Servicios Personales</t>
  </si>
  <si>
    <t>211101</t>
  </si>
  <si>
    <t>Sueldos fijos</t>
  </si>
  <si>
    <t>211205</t>
  </si>
  <si>
    <t>Sueldo al personal nominal en</t>
  </si>
  <si>
    <t>211501</t>
  </si>
  <si>
    <t>Prestaciones Economicas</t>
  </si>
  <si>
    <t>212204</t>
  </si>
  <si>
    <t>Prima de transporte</t>
  </si>
  <si>
    <t>212205</t>
  </si>
  <si>
    <t>Compensación servicios de Segu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</si>
  <si>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</si>
  <si>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</si>
  <si>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</si>
  <si>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</si>
  <si>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</si>
  <si>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</si>
  <si>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</si>
  <si>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</si>
  <si>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</si>
  <si>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</si>
  <si>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</si>
  <si>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</si>
  <si>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</si>
  <si>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</si>
  <si>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</si>
  <si>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</si>
  <si>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</si>
  <si>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</si>
  <si>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</si>
  <si>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</si>
  <si>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</si>
  <si>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</si>
  <si>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</si>
  <si>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</si>
  <si>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</si>
  <si>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</si>
  <si>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225101</t>
  </si>
  <si>
    <t>Alquilleres y rentas de edific</t>
  </si>
  <si>
    <t>225801</t>
  </si>
  <si>
    <t>Otros alquileres</t>
  </si>
  <si>
    <t>226201</t>
  </si>
  <si>
    <t>Seguro de bienes muebles</t>
  </si>
  <si>
    <t>227101</t>
  </si>
  <si>
    <t>Obras menores en edificaciones</t>
  </si>
  <si>
    <t>227201</t>
  </si>
  <si>
    <t>Mantenimiento Eq.Oficina</t>
  </si>
  <si>
    <t>227202</t>
  </si>
  <si>
    <t>Mantenimiento y Rep.Eq.Computa</t>
  </si>
  <si>
    <t>227206</t>
  </si>
  <si>
    <t>Rep. Equipo Transporte</t>
  </si>
  <si>
    <t>228501</t>
  </si>
  <si>
    <t>Fumigacion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</si>
  <si>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</si>
  <si>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</si>
  <si>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</si>
  <si>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</si>
  <si>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</si>
  <si>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</si>
  <si>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Materiales y Suministros</t>
  </si>
  <si>
    <t>231101</t>
  </si>
  <si>
    <t>Alimentos y bebidas para perso</t>
  </si>
  <si>
    <t>234101</t>
  </si>
  <si>
    <t>Productos medicinales para uso</t>
  </si>
  <si>
    <t>235301</t>
  </si>
  <si>
    <t>Llantas y neumáticos</t>
  </si>
  <si>
    <t>235501</t>
  </si>
  <si>
    <t>Articulos Plasticos</t>
  </si>
  <si>
    <t>237101</t>
  </si>
  <si>
    <t>Gasolina</t>
  </si>
  <si>
    <t>239101</t>
  </si>
  <si>
    <t>Material para limpieza</t>
  </si>
  <si>
    <t>239201</t>
  </si>
  <si>
    <t>Utiles de escritorio, oficina</t>
  </si>
  <si>
    <t>239501</t>
  </si>
  <si>
    <t>Utiles de cocina y comedor</t>
  </si>
  <si>
    <t>239601</t>
  </si>
  <si>
    <t>Productos eléctricos y afines</t>
  </si>
  <si>
    <t>239901</t>
  </si>
  <si>
    <t>Productos y útiles varios n.i.</t>
  </si>
  <si>
    <t>Transferencias Corrientes</t>
  </si>
  <si>
    <t>Activos no Financieros</t>
  </si>
  <si>
    <t>Total Egresos y Gastos</t>
  </si>
  <si>
    <t>Resultado Operacional</t>
  </si>
  <si>
    <t xml:space="preserve">DIRECCION DE INFORMACION Y DEFENSA DE LOS AFILIADOS A LA SEGURIDAD SOCIAL </t>
  </si>
  <si>
    <t>212201</t>
  </si>
  <si>
    <t>Compensación por gastos de ali</t>
  </si>
  <si>
    <t>212206</t>
  </si>
  <si>
    <t>Compensación por resultados</t>
  </si>
  <si>
    <t>213201</t>
  </si>
  <si>
    <t>Gastos de representación en el</t>
  </si>
  <si>
    <t>228201</t>
  </si>
  <si>
    <t>Comisiones y gastos bancarios</t>
  </si>
  <si>
    <t>233201</t>
  </si>
  <si>
    <t>Productos de papel y cartón</t>
  </si>
  <si>
    <t xml:space="preserve">Cuentas
</t>
  </si>
  <si>
    <t>211504</t>
  </si>
  <si>
    <t>Proporcion de vacaciones no di</t>
  </si>
  <si>
    <t>212202</t>
  </si>
  <si>
    <t>Compensación por horas extraor</t>
  </si>
  <si>
    <t>221701</t>
  </si>
  <si>
    <t>Agua</t>
  </si>
  <si>
    <t>221801</t>
  </si>
  <si>
    <t>Recolección de residuos sólido</t>
  </si>
  <si>
    <t>222101</t>
  </si>
  <si>
    <t>Publicidad y propaganda</t>
  </si>
  <si>
    <t>224201</t>
  </si>
  <si>
    <t>Fletes</t>
  </si>
  <si>
    <t>224401</t>
  </si>
  <si>
    <t>Peaje</t>
  </si>
  <si>
    <t>228502</t>
  </si>
  <si>
    <t>Lavanderia</t>
  </si>
  <si>
    <t>228503</t>
  </si>
  <si>
    <t>Limpieza e Higiene</t>
  </si>
  <si>
    <t>228706</t>
  </si>
  <si>
    <t>Otros servicios técnicos profe</t>
  </si>
  <si>
    <t>233101</t>
  </si>
  <si>
    <t>Papel de escritorio</t>
  </si>
  <si>
    <t>237104</t>
  </si>
  <si>
    <t>Gas Propano</t>
  </si>
  <si>
    <t>239801</t>
  </si>
  <si>
    <t>Otros Repuestos y Accesorios M</t>
  </si>
  <si>
    <t>Ejecución Presupuestaria Abril 2018</t>
  </si>
  <si>
    <t>211204</t>
  </si>
  <si>
    <t>Sueldos al personal por servic</t>
  </si>
  <si>
    <t>227106</t>
  </si>
  <si>
    <t>Instalaciones Electricas</t>
  </si>
  <si>
    <t>227107</t>
  </si>
  <si>
    <t>Servicios Pintura y Derivados</t>
  </si>
  <si>
    <t>227204</t>
  </si>
  <si>
    <t>Mant. Reparacion Equipos</t>
  </si>
  <si>
    <t>2286</t>
  </si>
  <si>
    <t>Organización de eventos y fest</t>
  </si>
  <si>
    <t>231303</t>
  </si>
  <si>
    <t>Productos Forestales</t>
  </si>
  <si>
    <t>232201</t>
  </si>
  <si>
    <t>Acabados Textiles</t>
  </si>
  <si>
    <t>236306</t>
  </si>
  <si>
    <t>Accesorios De Metal</t>
  </si>
  <si>
    <t>237205</t>
  </si>
  <si>
    <t>Insecticida,Fumigantes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</si>
</sst>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164" fontId="0" fillId="0" borderId="2" xfId="0" applyNumberFormat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47625</xdr:colOff>
      <xdr:row>0</xdr:row>
      <xdr:rowOff>622065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0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topLeftCell="A79" workbookViewId="0">
      <selection activeCell="A7" sqref="A7:H105"/>
    </sheetView>
  </sheetViews>
  <sheetFormatPr baseColWidth="10" defaultRowHeight="15.75" x14ac:dyDescent="0.25"/>
  <cols>
    <col min="1" max="1" width="17.7109375" style="1" customWidth="1"/>
    <col min="2" max="2" width="27.7109375" style="1" customWidth="1"/>
    <col min="3" max="8" width="15.7109375" style="1" customWidth="1"/>
  </cols>
  <sheetData>
    <row r="1" spans="1:8" ht="56.25" customHeight="1" x14ac:dyDescent="0.25"/>
    <row r="2" spans="1:8" x14ac:dyDescent="0.25">
      <c r="A2" s="17" t="s">
        <v>98</v>
      </c>
      <c r="B2" s="17"/>
      <c r="C2" s="17"/>
      <c r="D2" s="17"/>
      <c r="E2" s="17"/>
      <c r="F2" s="17"/>
      <c r="G2" s="17"/>
      <c r="H2" s="17"/>
    </row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ht="18.75" x14ac:dyDescent="0.3">
      <c r="A4" s="16" t="s">
        <v>136</v>
      </c>
      <c r="B4" s="16"/>
      <c r="C4" s="16"/>
      <c r="D4" s="16"/>
      <c r="E4" s="16"/>
      <c r="F4" s="16"/>
      <c r="G4" s="16"/>
      <c r="H4" s="16"/>
    </row>
    <row r="6" spans="1:8" ht="25.5" x14ac:dyDescent="0.2">
      <c r="A6" s="13" t="s">
        <v>109</v>
      </c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4</v>
      </c>
      <c r="H6" s="15" t="s">
        <v>7</v>
      </c>
    </row>
    <row r="7" spans="1:8" x14ac:dyDescent="0.25">
      <c r="A7" s="2" t="s">
        <v>8</v>
      </c>
      <c r="B7" s="3"/>
      <c r="C7" s="3"/>
      <c r="D7" s="3"/>
      <c r="E7" s="3"/>
      <c r="F7" s="3"/>
      <c r="G7" s="3"/>
      <c r="H7" s="3"/>
    </row>
    <row r="8" spans="1:8" ht="12.75" x14ac:dyDescent="0.2">
      <c r="A8" s="4" t="s">
        <v>9</v>
      </c>
      <c r="B8" s="4" t="s">
        <v>10</v>
      </c>
      <c r="C8" s="5">
        <v>15018111.439999999</v>
      </c>
      <c r="D8" s="5">
        <v>15018111.439999999</v>
      </c>
      <c r="E8" s="5">
        <f>C8-D8</f>
        <v>0</v>
      </c>
      <c r="F8" s="5">
        <v>60072445.759999998</v>
      </c>
      <c r="G8" s="5">
        <v>60072445.759999998</v>
      </c>
      <c r="H8" s="5">
        <f>F8-G8</f>
        <v>0</v>
      </c>
    </row>
    <row r="9" spans="1:8" ht="12.75" x14ac:dyDescent="0.2">
      <c r="A9" s="4" t="s">
        <v>11</v>
      </c>
      <c r="B9" s="4" t="s">
        <v>12</v>
      </c>
      <c r="C9" s="5">
        <v>0</v>
      </c>
      <c r="D9" s="5">
        <v>0</v>
      </c>
      <c r="E9" s="5">
        <f>C9-D9</f>
        <v>0</v>
      </c>
      <c r="F9" s="5">
        <v>2171690.06</v>
      </c>
      <c r="G9" s="5">
        <v>2171690.06</v>
      </c>
      <c r="H9" s="5">
        <f>F9-G9</f>
        <v>0</v>
      </c>
    </row>
    <row r="10" spans="1:8" ht="12.75" x14ac:dyDescent="0.2">
      <c r="A10" s="6"/>
      <c r="B10" s="6"/>
      <c r="C10" s="7"/>
      <c r="D10" s="7"/>
      <c r="E10" s="7"/>
      <c r="F10" s="7"/>
      <c r="G10" s="7"/>
      <c r="H10" s="7"/>
    </row>
    <row r="11" spans="1:8" ht="12.75" x14ac:dyDescent="0.2">
      <c r="A11" s="8" t="s">
        <v>0</v>
      </c>
      <c r="B11" s="8" t="s">
        <v>13</v>
      </c>
      <c r="C11" s="9">
        <f>ROUND(SUBTOTAL(9, C6:C10), 5)</f>
        <v>15018111.439999999</v>
      </c>
      <c r="D11" s="9">
        <f>ROUND(SUBTOTAL(9, D6:D10), 5)</f>
        <v>15018111.439999999</v>
      </c>
      <c r="E11" s="9">
        <f>C11-D11</f>
        <v>0</v>
      </c>
      <c r="F11" s="9">
        <f>ROUND(SUBTOTAL(9, F6:F10), 5)</f>
        <v>62244135.82</v>
      </c>
      <c r="G11" s="9">
        <f>ROUND(SUBTOTAL(9, G6:G10), 5)</f>
        <v>62244135.82</v>
      </c>
      <c r="H11" s="9">
        <f>F11-G11</f>
        <v>0</v>
      </c>
    </row>
    <row r="12" spans="1:8" ht="12.75" x14ac:dyDescent="0.2">
      <c r="A12" s="6"/>
      <c r="B12" s="6"/>
      <c r="C12" s="7"/>
      <c r="D12" s="7"/>
      <c r="E12" s="7"/>
      <c r="F12" s="7"/>
      <c r="G12" s="7"/>
      <c r="H12" s="7"/>
    </row>
    <row r="13" spans="1:8" x14ac:dyDescent="0.25">
      <c r="A13" s="10" t="s">
        <v>0</v>
      </c>
      <c r="B13" s="3"/>
      <c r="C13" s="3"/>
      <c r="D13" s="3"/>
      <c r="E13" s="3"/>
      <c r="F13" s="3"/>
      <c r="G13" s="3"/>
      <c r="H13" s="3"/>
    </row>
    <row r="14" spans="1:8" x14ac:dyDescent="0.25">
      <c r="A14" s="10" t="s">
        <v>0</v>
      </c>
      <c r="B14" s="3"/>
      <c r="C14" s="3"/>
      <c r="D14" s="3"/>
      <c r="E14" s="3"/>
      <c r="F14" s="3"/>
      <c r="G14" s="3"/>
      <c r="H14" s="3"/>
    </row>
    <row r="15" spans="1:8" x14ac:dyDescent="0.25">
      <c r="A15" s="2" t="s">
        <v>1</v>
      </c>
      <c r="B15" s="3"/>
      <c r="C15" s="3"/>
      <c r="D15" s="3"/>
      <c r="E15" s="3"/>
      <c r="F15" s="3"/>
      <c r="G15" s="3"/>
      <c r="H15" s="3"/>
    </row>
    <row r="16" spans="1:8" ht="12.75" x14ac:dyDescent="0.2">
      <c r="A16" s="8" t="s">
        <v>14</v>
      </c>
      <c r="B16" s="11"/>
      <c r="C16" s="11"/>
      <c r="D16" s="11"/>
      <c r="E16" s="11"/>
      <c r="F16" s="11"/>
      <c r="G16" s="11"/>
      <c r="H16" s="11"/>
    </row>
    <row r="17" spans="1:8" ht="12.75" x14ac:dyDescent="0.2">
      <c r="A17" s="4" t="s">
        <v>15</v>
      </c>
      <c r="B17" s="4" t="s">
        <v>16</v>
      </c>
      <c r="C17" s="5">
        <v>7363746.6100000003</v>
      </c>
      <c r="D17" s="5">
        <v>8000000</v>
      </c>
      <c r="E17" s="5">
        <f t="shared" ref="E17:E31" si="0">C17-D17</f>
        <v>-636253.38999999966</v>
      </c>
      <c r="F17" s="5">
        <v>27751057.649999999</v>
      </c>
      <c r="G17" s="5">
        <v>32000000</v>
      </c>
      <c r="H17" s="5">
        <f t="shared" ref="H17:H31" si="1">F17-G17</f>
        <v>-4248942.3500000015</v>
      </c>
    </row>
    <row r="18" spans="1:8" ht="12.75" x14ac:dyDescent="0.2">
      <c r="A18" s="4" t="s">
        <v>137</v>
      </c>
      <c r="B18" s="4" t="s">
        <v>138</v>
      </c>
      <c r="C18" s="5">
        <v>3753.2</v>
      </c>
      <c r="D18" s="5">
        <v>0</v>
      </c>
      <c r="E18" s="5">
        <f t="shared" si="0"/>
        <v>3753.2</v>
      </c>
      <c r="F18" s="5">
        <v>3753.2</v>
      </c>
      <c r="G18" s="5">
        <v>0</v>
      </c>
      <c r="H18" s="5">
        <f t="shared" si="1"/>
        <v>3753.2</v>
      </c>
    </row>
    <row r="19" spans="1:8" ht="12.75" x14ac:dyDescent="0.2">
      <c r="A19" s="4" t="s">
        <v>17</v>
      </c>
      <c r="B19" s="4" t="s">
        <v>18</v>
      </c>
      <c r="C19" s="5">
        <v>655800</v>
      </c>
      <c r="D19" s="5">
        <v>160000</v>
      </c>
      <c r="E19" s="5">
        <f t="shared" si="0"/>
        <v>495800</v>
      </c>
      <c r="F19" s="5">
        <v>1958800</v>
      </c>
      <c r="G19" s="5">
        <v>640000</v>
      </c>
      <c r="H19" s="5">
        <f t="shared" si="1"/>
        <v>1318800</v>
      </c>
    </row>
    <row r="20" spans="1:8" ht="12.75" x14ac:dyDescent="0.2">
      <c r="A20" s="4" t="s">
        <v>19</v>
      </c>
      <c r="B20" s="4" t="s">
        <v>20</v>
      </c>
      <c r="C20" s="5">
        <v>0</v>
      </c>
      <c r="D20" s="5">
        <v>0</v>
      </c>
      <c r="E20" s="5">
        <f t="shared" si="0"/>
        <v>0</v>
      </c>
      <c r="F20" s="5">
        <v>2080000</v>
      </c>
      <c r="G20" s="5">
        <v>3180760.79</v>
      </c>
      <c r="H20" s="5">
        <f t="shared" si="1"/>
        <v>-1100760.79</v>
      </c>
    </row>
    <row r="21" spans="1:8" ht="12.75" x14ac:dyDescent="0.2">
      <c r="A21" s="4" t="s">
        <v>110</v>
      </c>
      <c r="B21" s="4" t="s">
        <v>111</v>
      </c>
      <c r="C21" s="5">
        <v>22150.44</v>
      </c>
      <c r="D21" s="5">
        <v>10000</v>
      </c>
      <c r="E21" s="5">
        <f t="shared" si="0"/>
        <v>12150.439999999999</v>
      </c>
      <c r="F21" s="5">
        <v>186248.26</v>
      </c>
      <c r="G21" s="5">
        <v>10000</v>
      </c>
      <c r="H21" s="5">
        <f t="shared" si="1"/>
        <v>176248.26</v>
      </c>
    </row>
    <row r="22" spans="1:8" ht="12.75" x14ac:dyDescent="0.2">
      <c r="A22" s="4" t="s">
        <v>99</v>
      </c>
      <c r="B22" s="4" t="s">
        <v>100</v>
      </c>
      <c r="C22" s="5">
        <v>48720</v>
      </c>
      <c r="D22" s="5">
        <v>25000</v>
      </c>
      <c r="E22" s="5">
        <f t="shared" si="0"/>
        <v>23720</v>
      </c>
      <c r="F22" s="5">
        <v>97440</v>
      </c>
      <c r="G22" s="5">
        <v>50000</v>
      </c>
      <c r="H22" s="5">
        <f t="shared" si="1"/>
        <v>47440</v>
      </c>
    </row>
    <row r="23" spans="1:8" ht="12.75" x14ac:dyDescent="0.2">
      <c r="A23" s="4" t="s">
        <v>112</v>
      </c>
      <c r="B23" s="4" t="s">
        <v>113</v>
      </c>
      <c r="C23" s="5">
        <v>0</v>
      </c>
      <c r="D23" s="5">
        <v>25000</v>
      </c>
      <c r="E23" s="5">
        <f t="shared" si="0"/>
        <v>-25000</v>
      </c>
      <c r="F23" s="5">
        <v>24482.48</v>
      </c>
      <c r="G23" s="5">
        <v>25000</v>
      </c>
      <c r="H23" s="5">
        <f t="shared" si="1"/>
        <v>-517.52000000000044</v>
      </c>
    </row>
    <row r="24" spans="1:8" ht="12.75" x14ac:dyDescent="0.2">
      <c r="A24" s="4" t="s">
        <v>21</v>
      </c>
      <c r="B24" s="4" t="s">
        <v>22</v>
      </c>
      <c r="C24" s="5">
        <v>0</v>
      </c>
      <c r="D24" s="5">
        <v>68333.33</v>
      </c>
      <c r="E24" s="5">
        <f t="shared" si="0"/>
        <v>-68333.33</v>
      </c>
      <c r="F24" s="5">
        <v>240000</v>
      </c>
      <c r="G24" s="5">
        <v>766632.8</v>
      </c>
      <c r="H24" s="5">
        <f t="shared" si="1"/>
        <v>-526632.80000000005</v>
      </c>
    </row>
    <row r="25" spans="1:8" ht="12.75" x14ac:dyDescent="0.2">
      <c r="A25" s="4" t="s">
        <v>23</v>
      </c>
      <c r="B25" s="4" t="s">
        <v>24</v>
      </c>
      <c r="C25" s="5">
        <v>6000</v>
      </c>
      <c r="D25" s="5">
        <v>8333.33</v>
      </c>
      <c r="E25" s="5">
        <f t="shared" si="0"/>
        <v>-2333.33</v>
      </c>
      <c r="F25" s="5">
        <v>24000</v>
      </c>
      <c r="G25" s="5">
        <v>33333.360000000001</v>
      </c>
      <c r="H25" s="5">
        <f t="shared" si="1"/>
        <v>-9333.36</v>
      </c>
    </row>
    <row r="26" spans="1:8" ht="12.75" x14ac:dyDescent="0.2">
      <c r="A26" s="4" t="s">
        <v>101</v>
      </c>
      <c r="B26" s="4" t="s">
        <v>102</v>
      </c>
      <c r="C26" s="5">
        <v>0</v>
      </c>
      <c r="D26" s="5">
        <v>0</v>
      </c>
      <c r="E26" s="5">
        <f t="shared" si="0"/>
        <v>0</v>
      </c>
      <c r="F26" s="5">
        <v>7711944.6600000001</v>
      </c>
      <c r="G26" s="5">
        <v>8921690.0600000005</v>
      </c>
      <c r="H26" s="5">
        <f t="shared" si="1"/>
        <v>-1209745.4000000004</v>
      </c>
    </row>
    <row r="27" spans="1:8" ht="12.75" x14ac:dyDescent="0.2">
      <c r="A27" s="4" t="s">
        <v>103</v>
      </c>
      <c r="B27" s="4" t="s">
        <v>104</v>
      </c>
      <c r="C27" s="5">
        <v>164400</v>
      </c>
      <c r="D27" s="5">
        <v>58333.33</v>
      </c>
      <c r="E27" s="5">
        <f t="shared" si="0"/>
        <v>106066.67</v>
      </c>
      <c r="F27" s="5">
        <v>216600</v>
      </c>
      <c r="G27" s="5">
        <v>233333.32</v>
      </c>
      <c r="H27" s="5">
        <f t="shared" si="1"/>
        <v>-16733.320000000007</v>
      </c>
    </row>
    <row r="28" spans="1:8" ht="12.75" x14ac:dyDescent="0.2">
      <c r="A28" s="4" t="s">
        <v>25</v>
      </c>
      <c r="B28" s="4" t="s">
        <v>26</v>
      </c>
      <c r="C28" s="5">
        <v>0</v>
      </c>
      <c r="D28" s="5">
        <v>17000</v>
      </c>
      <c r="E28" s="5">
        <f t="shared" si="0"/>
        <v>-17000</v>
      </c>
      <c r="F28" s="5">
        <v>174000</v>
      </c>
      <c r="G28" s="5">
        <v>192000</v>
      </c>
      <c r="H28" s="5">
        <f t="shared" si="1"/>
        <v>-18000</v>
      </c>
    </row>
    <row r="29" spans="1:8" ht="12.75" x14ac:dyDescent="0.2">
      <c r="A29" s="4" t="s">
        <v>27</v>
      </c>
      <c r="B29" s="4" t="s">
        <v>28</v>
      </c>
      <c r="C29" s="5">
        <v>554933.13</v>
      </c>
      <c r="D29" s="5">
        <v>516666.66</v>
      </c>
      <c r="E29" s="5">
        <f t="shared" si="0"/>
        <v>38266.47000000003</v>
      </c>
      <c r="F29" s="5">
        <v>2040210.88</v>
      </c>
      <c r="G29" s="5">
        <v>2066666.72</v>
      </c>
      <c r="H29" s="5">
        <f t="shared" si="1"/>
        <v>-26455.840000000084</v>
      </c>
    </row>
    <row r="30" spans="1:8" ht="12.75" x14ac:dyDescent="0.2">
      <c r="A30" s="4" t="s">
        <v>29</v>
      </c>
      <c r="B30" s="4" t="s">
        <v>30</v>
      </c>
      <c r="C30" s="5">
        <v>567057.39</v>
      </c>
      <c r="D30" s="5">
        <v>525000</v>
      </c>
      <c r="E30" s="5">
        <f t="shared" si="0"/>
        <v>42057.390000000014</v>
      </c>
      <c r="F30" s="5">
        <v>2083324.26</v>
      </c>
      <c r="G30" s="5">
        <v>2100000</v>
      </c>
      <c r="H30" s="5">
        <f t="shared" si="1"/>
        <v>-16675.739999999991</v>
      </c>
    </row>
    <row r="31" spans="1:8" ht="12.75" x14ac:dyDescent="0.2">
      <c r="A31" s="4" t="s">
        <v>31</v>
      </c>
      <c r="B31" s="4" t="s">
        <v>32</v>
      </c>
      <c r="C31" s="5">
        <v>74978.42</v>
      </c>
      <c r="D31" s="5">
        <v>67000</v>
      </c>
      <c r="E31" s="5">
        <f t="shared" si="0"/>
        <v>7978.4199999999983</v>
      </c>
      <c r="F31" s="5">
        <v>274982.21999999997</v>
      </c>
      <c r="G31" s="5">
        <v>268000</v>
      </c>
      <c r="H31" s="5">
        <f t="shared" si="1"/>
        <v>6982.2199999999721</v>
      </c>
    </row>
    <row r="32" spans="1:8" ht="12.75" x14ac:dyDescent="0.2">
      <c r="A32" s="6"/>
      <c r="B32" s="6"/>
      <c r="C32" s="7"/>
      <c r="D32" s="7"/>
      <c r="E32" s="7"/>
      <c r="F32" s="7"/>
      <c r="G32" s="7"/>
      <c r="H32" s="7"/>
    </row>
    <row r="33" spans="1:8" ht="12.75" x14ac:dyDescent="0.2">
      <c r="A33" s="8" t="s">
        <v>0</v>
      </c>
      <c r="B33" s="8" t="s">
        <v>33</v>
      </c>
      <c r="C33" s="9">
        <f>ROUND(SUBTOTAL(9, C13:C32), 5)</f>
        <v>9461539.1899999995</v>
      </c>
      <c r="D33" s="9">
        <f>ROUND(SUBTOTAL(9, D13:D32), 5)</f>
        <v>9480666.6500000004</v>
      </c>
      <c r="E33" s="9">
        <f>C33-D33</f>
        <v>-19127.460000000894</v>
      </c>
      <c r="F33" s="9">
        <f>ROUND(SUBTOTAL(9, F13:F32), 5)</f>
        <v>44866843.609999999</v>
      </c>
      <c r="G33" s="9">
        <f>ROUND(SUBTOTAL(9, G13:G32), 5)</f>
        <v>50487417.049999997</v>
      </c>
      <c r="H33" s="9">
        <f>F33-G33</f>
        <v>-5620573.4399999976</v>
      </c>
    </row>
    <row r="34" spans="1:8" x14ac:dyDescent="0.25">
      <c r="A34" s="10" t="s">
        <v>0</v>
      </c>
      <c r="B34" s="3"/>
      <c r="C34" s="3"/>
      <c r="D34" s="3"/>
      <c r="E34" s="3"/>
      <c r="F34" s="3"/>
      <c r="G34" s="3"/>
      <c r="H34" s="3"/>
    </row>
    <row r="35" spans="1:8" ht="12.75" x14ac:dyDescent="0.2">
      <c r="A35" s="8" t="s">
        <v>34</v>
      </c>
      <c r="B35" s="11"/>
      <c r="C35" s="11"/>
      <c r="D35" s="11"/>
      <c r="E35" s="11"/>
      <c r="F35" s="11"/>
      <c r="G35" s="11"/>
      <c r="H35" s="11"/>
    </row>
    <row r="36" spans="1:8" ht="12.75" x14ac:dyDescent="0.2">
      <c r="A36" s="4" t="s">
        <v>35</v>
      </c>
      <c r="B36" s="4" t="s">
        <v>36</v>
      </c>
      <c r="C36" s="5">
        <v>16033.8</v>
      </c>
      <c r="D36" s="5">
        <v>32500</v>
      </c>
      <c r="E36" s="5">
        <f t="shared" ref="E36:E67" si="2">C36-D36</f>
        <v>-16466.2</v>
      </c>
      <c r="F36" s="5">
        <v>24265.69</v>
      </c>
      <c r="G36" s="5">
        <v>130000</v>
      </c>
      <c r="H36" s="5">
        <f t="shared" ref="H36:H67" si="3">F36-G36</f>
        <v>-105734.31</v>
      </c>
    </row>
    <row r="37" spans="1:8" ht="12.75" x14ac:dyDescent="0.2">
      <c r="A37" s="4" t="s">
        <v>37</v>
      </c>
      <c r="B37" s="4" t="s">
        <v>38</v>
      </c>
      <c r="C37" s="5">
        <v>303372.90999999997</v>
      </c>
      <c r="D37" s="5">
        <v>229166.66</v>
      </c>
      <c r="E37" s="5">
        <f t="shared" si="2"/>
        <v>74206.249999999971</v>
      </c>
      <c r="F37" s="5">
        <v>1356124.75</v>
      </c>
      <c r="G37" s="5">
        <v>916666.72</v>
      </c>
      <c r="H37" s="5">
        <f t="shared" si="3"/>
        <v>439458.03</v>
      </c>
    </row>
    <row r="38" spans="1:8" ht="12.75" x14ac:dyDescent="0.2">
      <c r="A38" s="4" t="s">
        <v>39</v>
      </c>
      <c r="B38" s="4" t="s">
        <v>40</v>
      </c>
      <c r="C38" s="5">
        <v>527019.74</v>
      </c>
      <c r="D38" s="5">
        <v>450000</v>
      </c>
      <c r="E38" s="5">
        <f t="shared" si="2"/>
        <v>77019.739999999991</v>
      </c>
      <c r="F38" s="5">
        <v>1788821.19</v>
      </c>
      <c r="G38" s="5">
        <v>1800000</v>
      </c>
      <c r="H38" s="5">
        <f t="shared" si="3"/>
        <v>-11178.810000000056</v>
      </c>
    </row>
    <row r="39" spans="1:8" ht="12.75" x14ac:dyDescent="0.2">
      <c r="A39" s="4" t="s">
        <v>41</v>
      </c>
      <c r="B39" s="4" t="s">
        <v>42</v>
      </c>
      <c r="C39" s="5">
        <v>120712.11</v>
      </c>
      <c r="D39" s="5">
        <v>127500</v>
      </c>
      <c r="E39" s="5">
        <f t="shared" si="2"/>
        <v>-6787.8899999999994</v>
      </c>
      <c r="F39" s="5">
        <v>420649.1</v>
      </c>
      <c r="G39" s="5">
        <v>510000</v>
      </c>
      <c r="H39" s="5">
        <f t="shared" si="3"/>
        <v>-89350.900000000023</v>
      </c>
    </row>
    <row r="40" spans="1:8" ht="12.75" x14ac:dyDescent="0.2">
      <c r="A40" s="4" t="s">
        <v>114</v>
      </c>
      <c r="B40" s="4" t="s">
        <v>115</v>
      </c>
      <c r="C40" s="5">
        <v>0</v>
      </c>
      <c r="D40" s="5">
        <v>5000</v>
      </c>
      <c r="E40" s="5">
        <f t="shared" si="2"/>
        <v>-5000</v>
      </c>
      <c r="F40" s="5">
        <v>200</v>
      </c>
      <c r="G40" s="5">
        <v>5000</v>
      </c>
      <c r="H40" s="5">
        <f t="shared" si="3"/>
        <v>-4800</v>
      </c>
    </row>
    <row r="41" spans="1:8" ht="12.75" x14ac:dyDescent="0.2">
      <c r="A41" s="4" t="s">
        <v>116</v>
      </c>
      <c r="B41" s="4" t="s">
        <v>117</v>
      </c>
      <c r="C41" s="5">
        <v>2400</v>
      </c>
      <c r="D41" s="5">
        <v>3000</v>
      </c>
      <c r="E41" s="5">
        <f t="shared" si="2"/>
        <v>-600</v>
      </c>
      <c r="F41" s="5">
        <v>3880</v>
      </c>
      <c r="G41" s="5">
        <v>3000</v>
      </c>
      <c r="H41" s="5">
        <f t="shared" si="3"/>
        <v>880</v>
      </c>
    </row>
    <row r="42" spans="1:8" ht="12.75" x14ac:dyDescent="0.2">
      <c r="A42" s="4" t="s">
        <v>118</v>
      </c>
      <c r="B42" s="4" t="s">
        <v>119</v>
      </c>
      <c r="C42" s="5">
        <v>-196832.8</v>
      </c>
      <c r="D42" s="5">
        <v>5000000</v>
      </c>
      <c r="E42" s="5">
        <f t="shared" si="2"/>
        <v>-5196832.8</v>
      </c>
      <c r="F42" s="5">
        <v>3019.6</v>
      </c>
      <c r="G42" s="5">
        <v>5000000</v>
      </c>
      <c r="H42" s="5">
        <f t="shared" si="3"/>
        <v>-4996980.4000000004</v>
      </c>
    </row>
    <row r="43" spans="1:8" ht="12.75" x14ac:dyDescent="0.2">
      <c r="A43" s="4" t="s">
        <v>43</v>
      </c>
      <c r="B43" s="4" t="s">
        <v>44</v>
      </c>
      <c r="C43" s="5">
        <v>2464.4</v>
      </c>
      <c r="D43" s="5">
        <v>0</v>
      </c>
      <c r="E43" s="5">
        <f t="shared" si="2"/>
        <v>2464.4</v>
      </c>
      <c r="F43" s="5">
        <v>14892.3</v>
      </c>
      <c r="G43" s="5">
        <v>50000</v>
      </c>
      <c r="H43" s="5">
        <f t="shared" si="3"/>
        <v>-35107.699999999997</v>
      </c>
    </row>
    <row r="44" spans="1:8" ht="12.75" x14ac:dyDescent="0.2">
      <c r="A44" s="4" t="s">
        <v>45</v>
      </c>
      <c r="B44" s="4" t="s">
        <v>46</v>
      </c>
      <c r="C44" s="5">
        <v>94450</v>
      </c>
      <c r="D44" s="5">
        <v>58333.33</v>
      </c>
      <c r="E44" s="5">
        <f t="shared" si="2"/>
        <v>36116.67</v>
      </c>
      <c r="F44" s="5">
        <v>105150</v>
      </c>
      <c r="G44" s="5">
        <v>233333.36</v>
      </c>
      <c r="H44" s="5">
        <f t="shared" si="3"/>
        <v>-128183.35999999999</v>
      </c>
    </row>
    <row r="45" spans="1:8" ht="12.75" x14ac:dyDescent="0.2">
      <c r="A45" s="4" t="s">
        <v>47</v>
      </c>
      <c r="B45" s="4" t="s">
        <v>48</v>
      </c>
      <c r="C45" s="5">
        <v>114419.52</v>
      </c>
      <c r="D45" s="5">
        <v>41666.660000000003</v>
      </c>
      <c r="E45" s="5">
        <f t="shared" si="2"/>
        <v>72752.86</v>
      </c>
      <c r="F45" s="5">
        <v>120546.74</v>
      </c>
      <c r="G45" s="5">
        <v>166666.68</v>
      </c>
      <c r="H45" s="5">
        <f t="shared" si="3"/>
        <v>-46119.939999999988</v>
      </c>
    </row>
    <row r="46" spans="1:8" ht="12.75" x14ac:dyDescent="0.2">
      <c r="A46" s="4" t="s">
        <v>49</v>
      </c>
      <c r="B46" s="4" t="s">
        <v>50</v>
      </c>
      <c r="C46" s="5">
        <v>103489</v>
      </c>
      <c r="D46" s="5">
        <v>33333.33</v>
      </c>
      <c r="E46" s="5">
        <f t="shared" si="2"/>
        <v>70155.67</v>
      </c>
      <c r="F46" s="5">
        <v>159879</v>
      </c>
      <c r="G46" s="5">
        <v>133333.35999999999</v>
      </c>
      <c r="H46" s="5">
        <f t="shared" si="3"/>
        <v>26545.640000000014</v>
      </c>
    </row>
    <row r="47" spans="1:8" ht="12.75" x14ac:dyDescent="0.2">
      <c r="A47" s="4" t="s">
        <v>120</v>
      </c>
      <c r="B47" s="4" t="s">
        <v>121</v>
      </c>
      <c r="C47" s="5">
        <v>2280</v>
      </c>
      <c r="D47" s="5">
        <v>0</v>
      </c>
      <c r="E47" s="5">
        <f t="shared" si="2"/>
        <v>2280</v>
      </c>
      <c r="F47" s="5">
        <v>4780</v>
      </c>
      <c r="G47" s="5">
        <v>25000</v>
      </c>
      <c r="H47" s="5">
        <f t="shared" si="3"/>
        <v>-20220</v>
      </c>
    </row>
    <row r="48" spans="1:8" ht="12.75" x14ac:dyDescent="0.2">
      <c r="A48" s="4" t="s">
        <v>122</v>
      </c>
      <c r="B48" s="4" t="s">
        <v>123</v>
      </c>
      <c r="C48" s="5">
        <v>1820</v>
      </c>
      <c r="D48" s="5">
        <v>1100</v>
      </c>
      <c r="E48" s="5">
        <f t="shared" si="2"/>
        <v>720</v>
      </c>
      <c r="F48" s="5">
        <v>2860</v>
      </c>
      <c r="G48" s="5">
        <v>1600</v>
      </c>
      <c r="H48" s="5">
        <f t="shared" si="3"/>
        <v>1260</v>
      </c>
    </row>
    <row r="49" spans="1:8" ht="12.75" x14ac:dyDescent="0.2">
      <c r="A49" s="4" t="s">
        <v>51</v>
      </c>
      <c r="B49" s="4" t="s">
        <v>52</v>
      </c>
      <c r="C49" s="5">
        <v>270851.46000000002</v>
      </c>
      <c r="D49" s="5">
        <v>508333.33</v>
      </c>
      <c r="E49" s="5">
        <f t="shared" si="2"/>
        <v>-237481.87</v>
      </c>
      <c r="F49" s="5">
        <v>1597029.49</v>
      </c>
      <c r="G49" s="5">
        <v>2672333.36</v>
      </c>
      <c r="H49" s="5">
        <f t="shared" si="3"/>
        <v>-1075303.8699999999</v>
      </c>
    </row>
    <row r="50" spans="1:8" ht="12.75" x14ac:dyDescent="0.2">
      <c r="A50" s="4" t="s">
        <v>53</v>
      </c>
      <c r="B50" s="4" t="s">
        <v>54</v>
      </c>
      <c r="C50" s="5">
        <v>5970</v>
      </c>
      <c r="D50" s="5">
        <v>166666.70000000001</v>
      </c>
      <c r="E50" s="5">
        <f t="shared" si="2"/>
        <v>-160696.70000000001</v>
      </c>
      <c r="F50" s="5">
        <v>279510</v>
      </c>
      <c r="G50" s="5">
        <v>1166666.7</v>
      </c>
      <c r="H50" s="5">
        <f t="shared" si="3"/>
        <v>-887156.7</v>
      </c>
    </row>
    <row r="51" spans="1:8" ht="12.75" x14ac:dyDescent="0.2">
      <c r="A51" s="4" t="s">
        <v>55</v>
      </c>
      <c r="B51" s="4" t="s">
        <v>56</v>
      </c>
      <c r="C51" s="5">
        <v>22024.95</v>
      </c>
      <c r="D51" s="5">
        <v>33333.33</v>
      </c>
      <c r="E51" s="5">
        <f t="shared" si="2"/>
        <v>-11308.380000000001</v>
      </c>
      <c r="F51" s="5">
        <v>91699.11</v>
      </c>
      <c r="G51" s="5">
        <v>133333.35999999999</v>
      </c>
      <c r="H51" s="5">
        <f t="shared" si="3"/>
        <v>-41634.249999999985</v>
      </c>
    </row>
    <row r="52" spans="1:8" ht="12.75" x14ac:dyDescent="0.2">
      <c r="A52" s="4" t="s">
        <v>57</v>
      </c>
      <c r="B52" s="4" t="s">
        <v>58</v>
      </c>
      <c r="C52" s="5">
        <v>2954</v>
      </c>
      <c r="D52" s="5">
        <v>358333.33</v>
      </c>
      <c r="E52" s="5">
        <f t="shared" si="2"/>
        <v>-355379.33</v>
      </c>
      <c r="F52" s="5">
        <v>927880.11</v>
      </c>
      <c r="G52" s="5">
        <v>533333.36</v>
      </c>
      <c r="H52" s="5">
        <f t="shared" si="3"/>
        <v>394546.75</v>
      </c>
    </row>
    <row r="53" spans="1:8" ht="12.75" x14ac:dyDescent="0.2">
      <c r="A53" s="4" t="s">
        <v>139</v>
      </c>
      <c r="B53" s="4" t="s">
        <v>140</v>
      </c>
      <c r="C53" s="5">
        <v>4500</v>
      </c>
      <c r="D53" s="5">
        <v>0</v>
      </c>
      <c r="E53" s="5">
        <f t="shared" si="2"/>
        <v>4500</v>
      </c>
      <c r="F53" s="5">
        <v>4500</v>
      </c>
      <c r="G53" s="5">
        <v>0</v>
      </c>
      <c r="H53" s="5">
        <f t="shared" si="3"/>
        <v>4500</v>
      </c>
    </row>
    <row r="54" spans="1:8" ht="12.75" x14ac:dyDescent="0.2">
      <c r="A54" s="4" t="s">
        <v>141</v>
      </c>
      <c r="B54" s="4" t="s">
        <v>142</v>
      </c>
      <c r="C54" s="5">
        <v>635</v>
      </c>
      <c r="D54" s="5">
        <v>0</v>
      </c>
      <c r="E54" s="5">
        <f t="shared" si="2"/>
        <v>635</v>
      </c>
      <c r="F54" s="5">
        <v>635</v>
      </c>
      <c r="G54" s="5">
        <v>0</v>
      </c>
      <c r="H54" s="5">
        <f t="shared" si="3"/>
        <v>635</v>
      </c>
    </row>
    <row r="55" spans="1:8" ht="12.75" x14ac:dyDescent="0.2">
      <c r="A55" s="4" t="s">
        <v>59</v>
      </c>
      <c r="B55" s="4" t="s">
        <v>60</v>
      </c>
      <c r="C55" s="5">
        <v>7253.95</v>
      </c>
      <c r="D55" s="5">
        <v>16666.66</v>
      </c>
      <c r="E55" s="5">
        <f t="shared" si="2"/>
        <v>-9412.7099999999991</v>
      </c>
      <c r="F55" s="5">
        <v>31253.95</v>
      </c>
      <c r="G55" s="5">
        <v>41666.69</v>
      </c>
      <c r="H55" s="5">
        <f t="shared" si="3"/>
        <v>-10412.740000000002</v>
      </c>
    </row>
    <row r="56" spans="1:8" ht="12.75" x14ac:dyDescent="0.2">
      <c r="A56" s="4" t="s">
        <v>61</v>
      </c>
      <c r="B56" s="4" t="s">
        <v>62</v>
      </c>
      <c r="C56" s="5">
        <v>0</v>
      </c>
      <c r="D56" s="5">
        <v>6250</v>
      </c>
      <c r="E56" s="5">
        <f t="shared" si="2"/>
        <v>-6250</v>
      </c>
      <c r="F56" s="5">
        <v>980.88</v>
      </c>
      <c r="G56" s="5">
        <v>25000</v>
      </c>
      <c r="H56" s="5">
        <f t="shared" si="3"/>
        <v>-24019.119999999999</v>
      </c>
    </row>
    <row r="57" spans="1:8" ht="12.75" x14ac:dyDescent="0.2">
      <c r="A57" s="4" t="s">
        <v>143</v>
      </c>
      <c r="B57" s="4" t="s">
        <v>144</v>
      </c>
      <c r="C57" s="5">
        <v>4336.8599999999997</v>
      </c>
      <c r="D57" s="5">
        <v>0</v>
      </c>
      <c r="E57" s="5">
        <f t="shared" si="2"/>
        <v>4336.8599999999997</v>
      </c>
      <c r="F57" s="5">
        <v>4336.8599999999997</v>
      </c>
      <c r="G57" s="5">
        <v>0</v>
      </c>
      <c r="H57" s="5">
        <f t="shared" si="3"/>
        <v>4336.8599999999997</v>
      </c>
    </row>
    <row r="58" spans="1:8" ht="12.75" x14ac:dyDescent="0.2">
      <c r="A58" s="4" t="s">
        <v>63</v>
      </c>
      <c r="B58" s="4" t="s">
        <v>64</v>
      </c>
      <c r="C58" s="5">
        <v>28257.200000000001</v>
      </c>
      <c r="D58" s="5">
        <v>25000</v>
      </c>
      <c r="E58" s="5">
        <f t="shared" si="2"/>
        <v>3257.2000000000007</v>
      </c>
      <c r="F58" s="5">
        <v>50577.2</v>
      </c>
      <c r="G58" s="5">
        <v>100000</v>
      </c>
      <c r="H58" s="5">
        <f t="shared" si="3"/>
        <v>-49422.8</v>
      </c>
    </row>
    <row r="59" spans="1:8" ht="12.75" x14ac:dyDescent="0.2">
      <c r="A59" s="4" t="s">
        <v>105</v>
      </c>
      <c r="B59" s="4" t="s">
        <v>106</v>
      </c>
      <c r="C59" s="5">
        <v>719.79</v>
      </c>
      <c r="D59" s="5">
        <v>3000</v>
      </c>
      <c r="E59" s="5">
        <f t="shared" si="2"/>
        <v>-2280.21</v>
      </c>
      <c r="F59" s="5">
        <v>719.79</v>
      </c>
      <c r="G59" s="5">
        <v>5000</v>
      </c>
      <c r="H59" s="5">
        <f t="shared" si="3"/>
        <v>-4280.21</v>
      </c>
    </row>
    <row r="60" spans="1:8" ht="12.75" x14ac:dyDescent="0.2">
      <c r="A60" s="4" t="s">
        <v>65</v>
      </c>
      <c r="B60" s="4" t="s">
        <v>66</v>
      </c>
      <c r="C60" s="5">
        <v>0</v>
      </c>
      <c r="D60" s="5">
        <v>10833</v>
      </c>
      <c r="E60" s="5">
        <f t="shared" si="2"/>
        <v>-10833</v>
      </c>
      <c r="F60" s="5">
        <v>155.94999999999999</v>
      </c>
      <c r="G60" s="5">
        <v>43332</v>
      </c>
      <c r="H60" s="5">
        <f t="shared" si="3"/>
        <v>-43176.05</v>
      </c>
    </row>
    <row r="61" spans="1:8" ht="12.75" x14ac:dyDescent="0.2">
      <c r="A61" s="4" t="s">
        <v>124</v>
      </c>
      <c r="B61" s="4" t="s">
        <v>125</v>
      </c>
      <c r="C61" s="5">
        <v>0</v>
      </c>
      <c r="D61" s="5">
        <v>0</v>
      </c>
      <c r="E61" s="5">
        <f t="shared" si="2"/>
        <v>0</v>
      </c>
      <c r="F61" s="5">
        <v>778</v>
      </c>
      <c r="G61" s="5">
        <v>0</v>
      </c>
      <c r="H61" s="5">
        <f t="shared" si="3"/>
        <v>778</v>
      </c>
    </row>
    <row r="62" spans="1:8" ht="12.75" x14ac:dyDescent="0.2">
      <c r="A62" s="4" t="s">
        <v>126</v>
      </c>
      <c r="B62" s="4" t="s">
        <v>127</v>
      </c>
      <c r="C62" s="5">
        <v>7680</v>
      </c>
      <c r="D62" s="5">
        <v>0</v>
      </c>
      <c r="E62" s="5">
        <f t="shared" si="2"/>
        <v>7680</v>
      </c>
      <c r="F62" s="5">
        <v>21480</v>
      </c>
      <c r="G62" s="5">
        <v>0</v>
      </c>
      <c r="H62" s="5">
        <f t="shared" si="3"/>
        <v>21480</v>
      </c>
    </row>
    <row r="63" spans="1:8" ht="12.75" x14ac:dyDescent="0.2">
      <c r="A63" s="4" t="s">
        <v>145</v>
      </c>
      <c r="B63" s="4" t="s">
        <v>146</v>
      </c>
      <c r="C63" s="5">
        <v>0</v>
      </c>
      <c r="D63" s="5">
        <v>1600000</v>
      </c>
      <c r="E63" s="5">
        <f t="shared" si="2"/>
        <v>-1600000</v>
      </c>
      <c r="F63" s="5">
        <v>0</v>
      </c>
      <c r="G63" s="5">
        <v>1600000</v>
      </c>
      <c r="H63" s="5">
        <f t="shared" si="3"/>
        <v>-1600000</v>
      </c>
    </row>
    <row r="64" spans="1:8" ht="12.75" x14ac:dyDescent="0.2">
      <c r="A64" s="4" t="s">
        <v>67</v>
      </c>
      <c r="B64" s="4" t="s">
        <v>68</v>
      </c>
      <c r="C64" s="5">
        <v>0</v>
      </c>
      <c r="D64" s="5">
        <v>6250</v>
      </c>
      <c r="E64" s="5">
        <f t="shared" si="2"/>
        <v>-6250</v>
      </c>
      <c r="F64" s="5">
        <v>0</v>
      </c>
      <c r="G64" s="5">
        <v>25000</v>
      </c>
      <c r="H64" s="5">
        <f t="shared" si="3"/>
        <v>-25000</v>
      </c>
    </row>
    <row r="65" spans="1:8" ht="12.75" x14ac:dyDescent="0.2">
      <c r="A65" s="4" t="s">
        <v>69</v>
      </c>
      <c r="B65" s="4" t="s">
        <v>70</v>
      </c>
      <c r="C65" s="5">
        <v>0</v>
      </c>
      <c r="D65" s="5">
        <v>12500</v>
      </c>
      <c r="E65" s="5">
        <f t="shared" si="2"/>
        <v>-12500</v>
      </c>
      <c r="F65" s="5">
        <v>0</v>
      </c>
      <c r="G65" s="5">
        <v>50000</v>
      </c>
      <c r="H65" s="5">
        <f t="shared" si="3"/>
        <v>-50000</v>
      </c>
    </row>
    <row r="66" spans="1:8" ht="12.75" x14ac:dyDescent="0.2">
      <c r="A66" s="4" t="s">
        <v>71</v>
      </c>
      <c r="B66" s="4" t="s">
        <v>72</v>
      </c>
      <c r="C66" s="5">
        <v>0</v>
      </c>
      <c r="D66" s="5">
        <v>8333.33</v>
      </c>
      <c r="E66" s="5">
        <f t="shared" si="2"/>
        <v>-8333.33</v>
      </c>
      <c r="F66" s="5">
        <v>11306.39</v>
      </c>
      <c r="G66" s="5">
        <v>33333.33</v>
      </c>
      <c r="H66" s="5">
        <f t="shared" si="3"/>
        <v>-22026.940000000002</v>
      </c>
    </row>
    <row r="67" spans="1:8" ht="12.75" x14ac:dyDescent="0.2">
      <c r="A67" s="4" t="s">
        <v>128</v>
      </c>
      <c r="B67" s="4" t="s">
        <v>129</v>
      </c>
      <c r="C67" s="5">
        <v>18491</v>
      </c>
      <c r="D67" s="5">
        <v>0</v>
      </c>
      <c r="E67" s="5">
        <f t="shared" si="2"/>
        <v>18491</v>
      </c>
      <c r="F67" s="5">
        <v>227318</v>
      </c>
      <c r="G67" s="5">
        <v>0</v>
      </c>
      <c r="H67" s="5">
        <f t="shared" si="3"/>
        <v>227318</v>
      </c>
    </row>
    <row r="68" spans="1:8" ht="12.75" x14ac:dyDescent="0.2">
      <c r="A68" s="6"/>
      <c r="B68" s="6"/>
      <c r="C68" s="7"/>
      <c r="D68" s="7"/>
      <c r="E68" s="7"/>
      <c r="F68" s="7"/>
      <c r="G68" s="7"/>
      <c r="H68" s="7"/>
    </row>
    <row r="69" spans="1:8" ht="12.75" x14ac:dyDescent="0.2">
      <c r="A69" s="8" t="s">
        <v>0</v>
      </c>
      <c r="B69" s="8" t="s">
        <v>33</v>
      </c>
      <c r="C69" s="9">
        <f>ROUND(SUBTOTAL(9, C34:C68), 5)</f>
        <v>1465302.89</v>
      </c>
      <c r="D69" s="9">
        <f>ROUND(SUBTOTAL(9, D34:D68), 5)</f>
        <v>8737099.6600000001</v>
      </c>
      <c r="E69" s="9">
        <f>C69-D69</f>
        <v>-7271796.7700000005</v>
      </c>
      <c r="F69" s="9">
        <f>ROUND(SUBTOTAL(9, F34:F68), 5)</f>
        <v>7255229.0999999996</v>
      </c>
      <c r="G69" s="9">
        <f>ROUND(SUBTOTAL(9, G34:G68), 5)</f>
        <v>15403598.92</v>
      </c>
      <c r="H69" s="9">
        <f>F69-G69</f>
        <v>-8148369.8200000003</v>
      </c>
    </row>
    <row r="70" spans="1:8" x14ac:dyDescent="0.25">
      <c r="A70" s="10" t="s">
        <v>0</v>
      </c>
      <c r="B70" s="3"/>
      <c r="C70" s="3"/>
      <c r="D70" s="3"/>
      <c r="E70" s="3"/>
      <c r="F70" s="3"/>
      <c r="G70" s="3"/>
      <c r="H70" s="3"/>
    </row>
    <row r="71" spans="1:8" ht="12.75" x14ac:dyDescent="0.2">
      <c r="A71" s="8" t="s">
        <v>73</v>
      </c>
      <c r="B71" s="11"/>
      <c r="C71" s="11"/>
      <c r="D71" s="11"/>
      <c r="E71" s="11"/>
      <c r="F71" s="11"/>
      <c r="G71" s="11"/>
      <c r="H71" s="11"/>
    </row>
    <row r="72" spans="1:8" ht="12.75" x14ac:dyDescent="0.2">
      <c r="A72" s="4" t="s">
        <v>74</v>
      </c>
      <c r="B72" s="4" t="s">
        <v>75</v>
      </c>
      <c r="C72" s="5">
        <v>141633.70000000001</v>
      </c>
      <c r="D72" s="5">
        <v>160000</v>
      </c>
      <c r="E72" s="5">
        <f t="shared" ref="E72:E89" si="4">C72-D72</f>
        <v>-18366.299999999988</v>
      </c>
      <c r="F72" s="5">
        <v>520399.83</v>
      </c>
      <c r="G72" s="5">
        <v>580000</v>
      </c>
      <c r="H72" s="5">
        <f t="shared" ref="H72:H89" si="5">F72-G72</f>
        <v>-59600.169999999984</v>
      </c>
    </row>
    <row r="73" spans="1:8" ht="12.75" x14ac:dyDescent="0.2">
      <c r="A73" s="4" t="s">
        <v>147</v>
      </c>
      <c r="B73" s="4" t="s">
        <v>148</v>
      </c>
      <c r="C73" s="5">
        <v>59596.5</v>
      </c>
      <c r="D73" s="5">
        <v>300000</v>
      </c>
      <c r="E73" s="5">
        <f t="shared" si="4"/>
        <v>-240403.5</v>
      </c>
      <c r="F73" s="5">
        <v>59596.5</v>
      </c>
      <c r="G73" s="5">
        <v>300000</v>
      </c>
      <c r="H73" s="5">
        <f t="shared" si="5"/>
        <v>-240403.5</v>
      </c>
    </row>
    <row r="74" spans="1:8" ht="12.75" x14ac:dyDescent="0.2">
      <c r="A74" s="4" t="s">
        <v>149</v>
      </c>
      <c r="B74" s="4" t="s">
        <v>150</v>
      </c>
      <c r="C74" s="5">
        <v>675</v>
      </c>
      <c r="D74" s="5">
        <v>0</v>
      </c>
      <c r="E74" s="5">
        <f t="shared" si="4"/>
        <v>675</v>
      </c>
      <c r="F74" s="5">
        <v>675</v>
      </c>
      <c r="G74" s="5">
        <v>0</v>
      </c>
      <c r="H74" s="5">
        <f t="shared" si="5"/>
        <v>675</v>
      </c>
    </row>
    <row r="75" spans="1:8" ht="12.75" x14ac:dyDescent="0.2">
      <c r="A75" s="4" t="s">
        <v>130</v>
      </c>
      <c r="B75" s="4" t="s">
        <v>131</v>
      </c>
      <c r="C75" s="5">
        <v>815</v>
      </c>
      <c r="D75" s="5">
        <v>0</v>
      </c>
      <c r="E75" s="5">
        <f t="shared" si="4"/>
        <v>815</v>
      </c>
      <c r="F75" s="5">
        <v>940</v>
      </c>
      <c r="G75" s="5">
        <v>0</v>
      </c>
      <c r="H75" s="5">
        <f t="shared" si="5"/>
        <v>940</v>
      </c>
    </row>
    <row r="76" spans="1:8" ht="12.75" x14ac:dyDescent="0.2">
      <c r="A76" s="4" t="s">
        <v>107</v>
      </c>
      <c r="B76" s="4" t="s">
        <v>108</v>
      </c>
      <c r="C76" s="5">
        <v>21225.9</v>
      </c>
      <c r="D76" s="5">
        <v>0</v>
      </c>
      <c r="E76" s="5">
        <f t="shared" si="4"/>
        <v>21225.9</v>
      </c>
      <c r="F76" s="5">
        <v>22802.25</v>
      </c>
      <c r="G76" s="5">
        <v>150000</v>
      </c>
      <c r="H76" s="5">
        <f t="shared" si="5"/>
        <v>-127197.75</v>
      </c>
    </row>
    <row r="77" spans="1:8" ht="12.75" x14ac:dyDescent="0.2">
      <c r="A77" s="4" t="s">
        <v>76</v>
      </c>
      <c r="B77" s="4" t="s">
        <v>77</v>
      </c>
      <c r="C77" s="5">
        <v>0</v>
      </c>
      <c r="D77" s="5">
        <v>5000</v>
      </c>
      <c r="E77" s="5">
        <f t="shared" si="4"/>
        <v>-5000</v>
      </c>
      <c r="F77" s="5">
        <v>0</v>
      </c>
      <c r="G77" s="5">
        <v>15000</v>
      </c>
      <c r="H77" s="5">
        <f t="shared" si="5"/>
        <v>-15000</v>
      </c>
    </row>
    <row r="78" spans="1:8" ht="12.75" x14ac:dyDescent="0.2">
      <c r="A78" s="4" t="s">
        <v>78</v>
      </c>
      <c r="B78" s="4" t="s">
        <v>79</v>
      </c>
      <c r="C78" s="5">
        <v>0</v>
      </c>
      <c r="D78" s="5">
        <v>50000</v>
      </c>
      <c r="E78" s="5">
        <f t="shared" si="4"/>
        <v>-50000</v>
      </c>
      <c r="F78" s="5">
        <v>0</v>
      </c>
      <c r="G78" s="5">
        <v>125000</v>
      </c>
      <c r="H78" s="5">
        <f t="shared" si="5"/>
        <v>-125000</v>
      </c>
    </row>
    <row r="79" spans="1:8" ht="12.75" x14ac:dyDescent="0.2">
      <c r="A79" s="4" t="s">
        <v>80</v>
      </c>
      <c r="B79" s="4" t="s">
        <v>81</v>
      </c>
      <c r="C79" s="5">
        <v>2676.29</v>
      </c>
      <c r="D79" s="5">
        <v>15000</v>
      </c>
      <c r="E79" s="5">
        <f t="shared" si="4"/>
        <v>-12323.71</v>
      </c>
      <c r="F79" s="5">
        <v>7021.59</v>
      </c>
      <c r="G79" s="5">
        <v>50000</v>
      </c>
      <c r="H79" s="5">
        <f t="shared" si="5"/>
        <v>-42978.41</v>
      </c>
    </row>
    <row r="80" spans="1:8" ht="12.75" x14ac:dyDescent="0.2">
      <c r="A80" s="4" t="s">
        <v>151</v>
      </c>
      <c r="B80" s="4" t="s">
        <v>152</v>
      </c>
      <c r="C80" s="5">
        <v>150</v>
      </c>
      <c r="D80" s="5">
        <v>0</v>
      </c>
      <c r="E80" s="5">
        <f t="shared" si="4"/>
        <v>150</v>
      </c>
      <c r="F80" s="5">
        <v>150</v>
      </c>
      <c r="G80" s="5">
        <v>0</v>
      </c>
      <c r="H80" s="5">
        <f t="shared" si="5"/>
        <v>150</v>
      </c>
    </row>
    <row r="81" spans="1:8" ht="12.75" x14ac:dyDescent="0.2">
      <c r="A81" s="4" t="s">
        <v>82</v>
      </c>
      <c r="B81" s="4" t="s">
        <v>83</v>
      </c>
      <c r="C81" s="5">
        <v>0</v>
      </c>
      <c r="D81" s="5">
        <v>500000</v>
      </c>
      <c r="E81" s="5">
        <f t="shared" si="4"/>
        <v>-500000</v>
      </c>
      <c r="F81" s="5">
        <v>1491005.4</v>
      </c>
      <c r="G81" s="5">
        <v>2000000</v>
      </c>
      <c r="H81" s="5">
        <f t="shared" si="5"/>
        <v>-508994.60000000009</v>
      </c>
    </row>
    <row r="82" spans="1:8" ht="12.75" x14ac:dyDescent="0.2">
      <c r="A82" s="4" t="s">
        <v>132</v>
      </c>
      <c r="B82" s="4" t="s">
        <v>133</v>
      </c>
      <c r="C82" s="5">
        <v>1925</v>
      </c>
      <c r="D82" s="5">
        <v>0</v>
      </c>
      <c r="E82" s="5">
        <f t="shared" si="4"/>
        <v>1925</v>
      </c>
      <c r="F82" s="5">
        <v>2425</v>
      </c>
      <c r="G82" s="5">
        <v>0</v>
      </c>
      <c r="H82" s="5">
        <f t="shared" si="5"/>
        <v>2425</v>
      </c>
    </row>
    <row r="83" spans="1:8" ht="12.75" x14ac:dyDescent="0.2">
      <c r="A83" s="4" t="s">
        <v>153</v>
      </c>
      <c r="B83" s="4" t="s">
        <v>154</v>
      </c>
      <c r="C83" s="5">
        <v>80</v>
      </c>
      <c r="D83" s="5">
        <v>0</v>
      </c>
      <c r="E83" s="5">
        <f t="shared" si="4"/>
        <v>80</v>
      </c>
      <c r="F83" s="5">
        <v>80</v>
      </c>
      <c r="G83" s="5">
        <v>0</v>
      </c>
      <c r="H83" s="5">
        <f t="shared" si="5"/>
        <v>80</v>
      </c>
    </row>
    <row r="84" spans="1:8" ht="12.75" x14ac:dyDescent="0.2">
      <c r="A84" s="4" t="s">
        <v>84</v>
      </c>
      <c r="B84" s="4" t="s">
        <v>85</v>
      </c>
      <c r="C84" s="5">
        <v>772</v>
      </c>
      <c r="D84" s="5">
        <v>16666.66</v>
      </c>
      <c r="E84" s="5">
        <f t="shared" si="4"/>
        <v>-15894.66</v>
      </c>
      <c r="F84" s="5">
        <v>3215.8</v>
      </c>
      <c r="G84" s="5">
        <v>66666.720000000001</v>
      </c>
      <c r="H84" s="5">
        <f t="shared" si="5"/>
        <v>-63450.92</v>
      </c>
    </row>
    <row r="85" spans="1:8" ht="12.75" x14ac:dyDescent="0.2">
      <c r="A85" s="4" t="s">
        <v>86</v>
      </c>
      <c r="B85" s="4" t="s">
        <v>87</v>
      </c>
      <c r="C85" s="5">
        <v>22969.3</v>
      </c>
      <c r="D85" s="5">
        <v>91666.66</v>
      </c>
      <c r="E85" s="5">
        <f t="shared" si="4"/>
        <v>-68697.36</v>
      </c>
      <c r="F85" s="5">
        <v>46839.71</v>
      </c>
      <c r="G85" s="5">
        <v>366666.72</v>
      </c>
      <c r="H85" s="5">
        <f t="shared" si="5"/>
        <v>-319827.00999999995</v>
      </c>
    </row>
    <row r="86" spans="1:8" ht="12.75" x14ac:dyDescent="0.2">
      <c r="A86" s="4" t="s">
        <v>88</v>
      </c>
      <c r="B86" s="4" t="s">
        <v>89</v>
      </c>
      <c r="C86" s="5">
        <v>234</v>
      </c>
      <c r="D86" s="5">
        <v>4000</v>
      </c>
      <c r="E86" s="5">
        <f t="shared" si="4"/>
        <v>-3766</v>
      </c>
      <c r="F86" s="5">
        <v>311.95</v>
      </c>
      <c r="G86" s="5">
        <v>12000</v>
      </c>
      <c r="H86" s="5">
        <f t="shared" si="5"/>
        <v>-11688.05</v>
      </c>
    </row>
    <row r="87" spans="1:8" ht="12.75" x14ac:dyDescent="0.2">
      <c r="A87" s="4" t="s">
        <v>90</v>
      </c>
      <c r="B87" s="4" t="s">
        <v>91</v>
      </c>
      <c r="C87" s="5">
        <v>110000.07</v>
      </c>
      <c r="D87" s="5">
        <v>20000</v>
      </c>
      <c r="E87" s="5">
        <f t="shared" si="4"/>
        <v>90000.07</v>
      </c>
      <c r="F87" s="5">
        <v>113918.02</v>
      </c>
      <c r="G87" s="5">
        <v>36000</v>
      </c>
      <c r="H87" s="5">
        <f t="shared" si="5"/>
        <v>77918.02</v>
      </c>
    </row>
    <row r="88" spans="1:8" ht="12.75" x14ac:dyDescent="0.2">
      <c r="A88" s="4" t="s">
        <v>134</v>
      </c>
      <c r="B88" s="4" t="s">
        <v>135</v>
      </c>
      <c r="C88" s="5">
        <v>300</v>
      </c>
      <c r="D88" s="5">
        <v>0</v>
      </c>
      <c r="E88" s="5">
        <f t="shared" si="4"/>
        <v>300</v>
      </c>
      <c r="F88" s="5">
        <v>22325</v>
      </c>
      <c r="G88" s="5">
        <v>0</v>
      </c>
      <c r="H88" s="5">
        <f t="shared" si="5"/>
        <v>22325</v>
      </c>
    </row>
    <row r="89" spans="1:8" ht="12.75" x14ac:dyDescent="0.2">
      <c r="A89" s="4" t="s">
        <v>92</v>
      </c>
      <c r="B89" s="4" t="s">
        <v>93</v>
      </c>
      <c r="C89" s="5">
        <v>4566.59</v>
      </c>
      <c r="D89" s="5">
        <v>10000</v>
      </c>
      <c r="E89" s="5">
        <f t="shared" si="4"/>
        <v>-5433.41</v>
      </c>
      <c r="F89" s="5">
        <v>12248.51</v>
      </c>
      <c r="G89" s="5">
        <v>50000</v>
      </c>
      <c r="H89" s="5">
        <f t="shared" si="5"/>
        <v>-37751.49</v>
      </c>
    </row>
    <row r="90" spans="1:8" ht="12.75" x14ac:dyDescent="0.2">
      <c r="A90" s="6"/>
      <c r="B90" s="6"/>
      <c r="C90" s="7"/>
      <c r="D90" s="7"/>
      <c r="E90" s="7"/>
      <c r="F90" s="7"/>
      <c r="G90" s="7"/>
      <c r="H90" s="7"/>
    </row>
    <row r="91" spans="1:8" ht="12.75" x14ac:dyDescent="0.2">
      <c r="A91" s="8" t="s">
        <v>0</v>
      </c>
      <c r="B91" s="8" t="s">
        <v>33</v>
      </c>
      <c r="C91" s="9">
        <f>ROUND(SUBTOTAL(9, C70:C90), 5)</f>
        <v>367619.35</v>
      </c>
      <c r="D91" s="9">
        <f>ROUND(SUBTOTAL(9, D70:D90), 5)</f>
        <v>1172333.32</v>
      </c>
      <c r="E91" s="9">
        <f>C91-D91</f>
        <v>-804713.97000000009</v>
      </c>
      <c r="F91" s="9">
        <f>ROUND(SUBTOTAL(9, F70:F90), 5)</f>
        <v>2303954.56</v>
      </c>
      <c r="G91" s="9">
        <f>ROUND(SUBTOTAL(9, G70:G90), 5)</f>
        <v>3751333.44</v>
      </c>
      <c r="H91" s="9">
        <f>F91-G91</f>
        <v>-1447378.88</v>
      </c>
    </row>
    <row r="92" spans="1:8" x14ac:dyDescent="0.25">
      <c r="A92" s="10" t="s">
        <v>0</v>
      </c>
      <c r="B92" s="3"/>
      <c r="C92" s="3"/>
      <c r="D92" s="3"/>
      <c r="E92" s="3"/>
      <c r="F92" s="3"/>
      <c r="G92" s="3"/>
      <c r="H92" s="3"/>
    </row>
    <row r="93" spans="1:8" ht="12.75" x14ac:dyDescent="0.2">
      <c r="A93" s="8" t="s">
        <v>94</v>
      </c>
      <c r="B93" s="11"/>
      <c r="C93" s="11"/>
      <c r="D93" s="11"/>
      <c r="E93" s="11"/>
      <c r="F93" s="11"/>
      <c r="G93" s="11"/>
      <c r="H93" s="11"/>
    </row>
    <row r="94" spans="1:8" ht="12.75" x14ac:dyDescent="0.2">
      <c r="A94" s="6"/>
      <c r="B94" s="6"/>
      <c r="C94" s="7"/>
      <c r="D94" s="7"/>
      <c r="E94" s="7"/>
      <c r="F94" s="7"/>
      <c r="G94" s="7"/>
      <c r="H94" s="7"/>
    </row>
    <row r="95" spans="1:8" ht="12.75" x14ac:dyDescent="0.2">
      <c r="A95" s="8" t="s">
        <v>0</v>
      </c>
      <c r="B95" s="8" t="s">
        <v>33</v>
      </c>
      <c r="C95" s="9">
        <f>ROUND(SUBTOTAL(9, C92:C94), 5)</f>
        <v>0</v>
      </c>
      <c r="D95" s="9">
        <f>ROUND(SUBTOTAL(9, D92:D94), 5)</f>
        <v>0</v>
      </c>
      <c r="E95" s="9">
        <f>C95-D95</f>
        <v>0</v>
      </c>
      <c r="F95" s="9">
        <f>ROUND(SUBTOTAL(9, F92:F94), 5)</f>
        <v>0</v>
      </c>
      <c r="G95" s="9">
        <f>ROUND(SUBTOTAL(9, G92:G94), 5)</f>
        <v>0</v>
      </c>
      <c r="H95" s="9">
        <f>F95-G95</f>
        <v>0</v>
      </c>
    </row>
    <row r="96" spans="1:8" x14ac:dyDescent="0.25">
      <c r="A96" s="10" t="s">
        <v>0</v>
      </c>
      <c r="B96" s="3"/>
      <c r="C96" s="3"/>
      <c r="D96" s="3"/>
      <c r="E96" s="3"/>
      <c r="F96" s="3"/>
      <c r="G96" s="3"/>
      <c r="H96" s="3"/>
    </row>
    <row r="97" spans="1:8" ht="12.75" x14ac:dyDescent="0.2">
      <c r="A97" s="8" t="s">
        <v>95</v>
      </c>
      <c r="B97" s="11"/>
      <c r="C97" s="11"/>
      <c r="D97" s="11"/>
      <c r="E97" s="11"/>
      <c r="F97" s="11"/>
      <c r="G97" s="11"/>
      <c r="H97" s="11"/>
    </row>
    <row r="98" spans="1:8" ht="12.75" x14ac:dyDescent="0.2">
      <c r="A98" s="6"/>
      <c r="B98" s="6"/>
      <c r="C98" s="7"/>
      <c r="D98" s="7"/>
      <c r="E98" s="7"/>
      <c r="F98" s="7"/>
      <c r="G98" s="7"/>
      <c r="H98" s="7"/>
    </row>
    <row r="99" spans="1:8" ht="13.5" thickBot="1" x14ac:dyDescent="0.25">
      <c r="A99" s="8" t="s">
        <v>0</v>
      </c>
      <c r="B99" s="8" t="s">
        <v>33</v>
      </c>
      <c r="C99" s="9">
        <f>ROUND(SUBTOTAL(9, C96:C98), 5)</f>
        <v>0</v>
      </c>
      <c r="D99" s="9">
        <f>ROUND(SUBTOTAL(9, D96:D98), 5)</f>
        <v>0</v>
      </c>
      <c r="E99" s="9">
        <f>C99-D99</f>
        <v>0</v>
      </c>
      <c r="F99" s="9">
        <f>ROUND(SUBTOTAL(9, F96:F98), 5)</f>
        <v>0</v>
      </c>
      <c r="G99" s="9">
        <f>ROUND(SUBTOTAL(9, G96:G98), 5)</f>
        <v>0</v>
      </c>
      <c r="H99" s="9">
        <f>F99-G99</f>
        <v>0</v>
      </c>
    </row>
    <row r="100" spans="1:8" ht="13.5" thickTop="1" x14ac:dyDescent="0.2">
      <c r="A100" s="6"/>
      <c r="B100" s="6"/>
      <c r="C100" s="12"/>
      <c r="D100" s="12"/>
      <c r="E100" s="12"/>
      <c r="F100" s="12"/>
      <c r="G100" s="12"/>
      <c r="H100" s="12"/>
    </row>
    <row r="101" spans="1:8" ht="12.75" x14ac:dyDescent="0.2">
      <c r="A101" s="8" t="s">
        <v>0</v>
      </c>
      <c r="B101" s="8" t="s">
        <v>96</v>
      </c>
      <c r="C101" s="9">
        <f>ROUND(C33+C69+C91+C95+C99, 5)</f>
        <v>11294461.43</v>
      </c>
      <c r="D101" s="9">
        <f>ROUND(D33+D69+D91+D95+D99, 5)</f>
        <v>19390099.629999999</v>
      </c>
      <c r="E101" s="9">
        <f>C101-D101</f>
        <v>-8095638.1999999993</v>
      </c>
      <c r="F101" s="9">
        <f>ROUND(F33+F69+F91+F95+F99, 5)</f>
        <v>54426027.270000003</v>
      </c>
      <c r="G101" s="9">
        <f>ROUND(G33+G69+G91+G95+G99, 5)</f>
        <v>69642349.409999996</v>
      </c>
      <c r="H101" s="9">
        <f>F101-G101</f>
        <v>-15216322.139999993</v>
      </c>
    </row>
    <row r="102" spans="1:8" ht="12.75" x14ac:dyDescent="0.2">
      <c r="A102" s="6"/>
      <c r="B102" s="6"/>
      <c r="C102" s="7"/>
      <c r="D102" s="7"/>
      <c r="E102" s="7"/>
      <c r="F102" s="7"/>
      <c r="G102" s="7"/>
      <c r="H102" s="7"/>
    </row>
    <row r="103" spans="1:8" x14ac:dyDescent="0.25">
      <c r="A103" s="18" t="s">
        <v>0</v>
      </c>
      <c r="B103" s="19"/>
      <c r="C103" s="19"/>
      <c r="D103" s="19"/>
      <c r="E103" s="19"/>
      <c r="F103" s="19"/>
      <c r="G103" s="19"/>
      <c r="H103" s="19"/>
    </row>
    <row r="104" spans="1:8" ht="12.75" x14ac:dyDescent="0.2">
      <c r="A104" s="6"/>
      <c r="B104" s="6"/>
      <c r="C104" s="20"/>
      <c r="D104" s="20"/>
      <c r="E104" s="20"/>
      <c r="F104" s="20"/>
      <c r="G104" s="20"/>
      <c r="H104" s="20"/>
    </row>
    <row r="105" spans="1:8" ht="12.75" x14ac:dyDescent="0.2">
      <c r="A105" s="8" t="s">
        <v>0</v>
      </c>
      <c r="B105" s="8" t="s">
        <v>97</v>
      </c>
      <c r="C105" s="9">
        <f>-(ROUND(-C11+C101-SUBTOTAL(9, C103:C104), 5))</f>
        <v>3723650.01</v>
      </c>
      <c r="D105" s="9">
        <f>-(ROUND(-D11+D101-SUBTOTAL(9, D103:D104), 5))</f>
        <v>-4371988.1900000004</v>
      </c>
      <c r="E105" s="9">
        <f>C105-D105</f>
        <v>8095638.2000000002</v>
      </c>
      <c r="F105" s="9">
        <f>-(ROUND(-F11+F101-SUBTOTAL(9, F103:F104), 5))</f>
        <v>7818108.5499999998</v>
      </c>
      <c r="G105" s="9">
        <f>-(ROUND(-G11+G101-SUBTOTAL(9, G103:G104), 5))</f>
        <v>-7398213.5899999999</v>
      </c>
      <c r="H105" s="9">
        <f>F105-G105</f>
        <v>15216322.140000001</v>
      </c>
    </row>
  </sheetData>
  <mergeCells count="3">
    <mergeCell ref="A4:H4"/>
    <mergeCell ref="A2:H2"/>
    <mergeCell ref="A3:H3"/>
  </mergeCells>
  <pageMargins left="0.43307086614173229" right="0.39370078740157483" top="0.51181102362204722" bottom="0.74803149606299213" header="0.31496062992125984" footer="0.31496062992125984"/>
  <pageSetup paperSize="9" orientation="landscape" horizontalDpi="4294967293" verticalDpi="4294967293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BC</cp:lastModifiedBy>
  <cp:lastPrinted>2018-05-12T15:14:34Z</cp:lastPrinted>
  <dcterms:created xsi:type="dcterms:W3CDTF">2017-10-11T14:07:04Z</dcterms:created>
  <dcterms:modified xsi:type="dcterms:W3CDTF">2018-05-12T15:14:40Z</dcterms:modified>
</cp:coreProperties>
</file>