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05"/>
  </bookViews>
  <sheets>
    <sheet name="Presupuesto" sheetId="1" r:id="rId1"/>
  </sheets>
  <definedNames>
    <definedName name="_xlnm.Print_Titles" localSheetId="0">Presupuesto!$1:$1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9" i="1"/>
  <c r="F119"/>
  <c r="D119"/>
  <c r="C119"/>
  <c r="E119" s="1"/>
  <c r="H117"/>
  <c r="E117"/>
  <c r="H116"/>
  <c r="E116"/>
  <c r="H115"/>
  <c r="E115"/>
  <c r="H113"/>
  <c r="E113"/>
  <c r="E110"/>
  <c r="G110"/>
  <c r="H110" s="1"/>
  <c r="F110"/>
  <c r="D110"/>
  <c r="C110"/>
  <c r="H108"/>
  <c r="E108"/>
  <c r="E105"/>
  <c r="G105"/>
  <c r="H105" s="1"/>
  <c r="F105"/>
  <c r="D105"/>
  <c r="C105"/>
  <c r="H103"/>
  <c r="E103"/>
  <c r="H102"/>
  <c r="E102"/>
  <c r="H101"/>
  <c r="E101"/>
  <c r="H100"/>
  <c r="E100"/>
  <c r="H99"/>
  <c r="E99"/>
  <c r="H98"/>
  <c r="E98"/>
  <c r="H97"/>
  <c r="E97"/>
  <c r="H96"/>
  <c r="E96"/>
  <c r="H95"/>
  <c r="E95"/>
  <c r="H94"/>
  <c r="E94"/>
  <c r="H93"/>
  <c r="E93"/>
  <c r="H92"/>
  <c r="E92"/>
  <c r="H91"/>
  <c r="E91"/>
  <c r="H90"/>
  <c r="E90"/>
  <c r="H89"/>
  <c r="E89"/>
  <c r="H88"/>
  <c r="E88"/>
  <c r="H87"/>
  <c r="E87"/>
  <c r="H86"/>
  <c r="E86"/>
  <c r="H85"/>
  <c r="E85"/>
  <c r="H84"/>
  <c r="E84"/>
  <c r="H83"/>
  <c r="E83"/>
  <c r="H82"/>
  <c r="E82"/>
  <c r="H81"/>
  <c r="E81"/>
  <c r="H80"/>
  <c r="E80"/>
  <c r="H79"/>
  <c r="E79"/>
  <c r="H78"/>
  <c r="E78"/>
  <c r="H77"/>
  <c r="E77"/>
  <c r="G74"/>
  <c r="F74"/>
  <c r="H74" s="1"/>
  <c r="D74"/>
  <c r="C74"/>
  <c r="E74" s="1"/>
  <c r="H72"/>
  <c r="E72"/>
  <c r="H71"/>
  <c r="E71"/>
  <c r="H70"/>
  <c r="E70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G32"/>
  <c r="F32"/>
  <c r="H32" s="1"/>
  <c r="D32"/>
  <c r="E32" s="1"/>
  <c r="C32"/>
  <c r="C121" s="1"/>
  <c r="C125" s="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E7"/>
  <c r="G7"/>
  <c r="H7" s="1"/>
  <c r="F7"/>
  <c r="D7"/>
  <c r="C7"/>
  <c r="H5"/>
  <c r="E5"/>
  <c r="H4"/>
  <c r="E4"/>
  <c r="H3"/>
  <c r="E3"/>
  <c r="D121" l="1"/>
  <c r="D125" s="1"/>
  <c r="F121"/>
  <c r="F125" s="1"/>
  <c r="H125" s="1"/>
  <c r="G121"/>
  <c r="G125" s="1"/>
  <c r="E125"/>
  <c r="E121"/>
  <c r="H119"/>
  <c r="H121" l="1"/>
</calcChain>
</file>

<file path=xl/sharedStrings.xml><?xml version="1.0" encoding="utf-8"?>
<sst xmlns="http://schemas.openxmlformats.org/spreadsheetml/2006/main" count="222" uniqueCount="202">
  <si>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</si>
  <si>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</si>
  <si>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</si>
  <si>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</si>
  <si>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</si>
  <si>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</si>
  <si>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</si>
  <si>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</si>
  <si>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1905</t>
  </si>
  <si>
    <t>BALANCE INICIAL IRO. ENERO</t>
  </si>
  <si>
    <t>1901</t>
  </si>
  <si>
    <t>Ing. TesoreriaGobierno Central</t>
  </si>
  <si>
    <t>1901-B</t>
  </si>
  <si>
    <t>Ingresos CNSS</t>
  </si>
  <si>
    <t/>
  </si>
  <si>
    <t>Total Ingresos</t>
  </si>
  <si>
    <t>GASTOS CORRIENTES</t>
  </si>
  <si>
    <t>Servicios Personales</t>
  </si>
  <si>
    <t>211101</t>
  </si>
  <si>
    <t>Sueldos fijos</t>
  </si>
  <si>
    <t>211201</t>
  </si>
  <si>
    <t>Sueldos al personal contratado</t>
  </si>
  <si>
    <t>211204</t>
  </si>
  <si>
    <t>Sueldos al personal por servic</t>
  </si>
  <si>
    <t>211205</t>
  </si>
  <si>
    <t>Sueldo al personal nominal en</t>
  </si>
  <si>
    <t>211401</t>
  </si>
  <si>
    <t>Regalia pascual</t>
  </si>
  <si>
    <t>211501</t>
  </si>
  <si>
    <t>Prestaciones Economicas</t>
  </si>
  <si>
    <t>211504</t>
  </si>
  <si>
    <t>Proporcion de vacaciones no di</t>
  </si>
  <si>
    <t>212201</t>
  </si>
  <si>
    <t>Compensación por gastos de ali</t>
  </si>
  <si>
    <t>212202</t>
  </si>
  <si>
    <t>Compensación por horas extraor</t>
  </si>
  <si>
    <t>212204</t>
  </si>
  <si>
    <t>Prima de transporte</t>
  </si>
  <si>
    <t>212205</t>
  </si>
  <si>
    <t>Compensación servicios de Segu</t>
  </si>
  <si>
    <t>212206</t>
  </si>
  <si>
    <t>Compensación por resultados</t>
  </si>
  <si>
    <t>213201</t>
  </si>
  <si>
    <t>Gastos de representación en el</t>
  </si>
  <si>
    <t>213202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</si>
  <si>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</si>
  <si>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</si>
  <si>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</si>
  <si>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</si>
  <si>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</si>
  <si>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</si>
  <si>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</si>
  <si>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</si>
  <si>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</si>
  <si>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</si>
  <si>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</si>
  <si>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</si>
  <si>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</si>
  <si>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</si>
  <si>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</si>
  <si>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</si>
  <si>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</si>
  <si>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</si>
  <si>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221701</t>
  </si>
  <si>
    <t>Agua</t>
  </si>
  <si>
    <t>221801</t>
  </si>
  <si>
    <t>Recolección de residuos sólido</t>
  </si>
  <si>
    <t>222101</t>
  </si>
  <si>
    <t>Publicidad y propaganda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</si>
  <si>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</si>
  <si>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</si>
  <si>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</si>
  <si>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</si>
  <si>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</si>
  <si>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</si>
  <si>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</si>
  <si>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</si>
  <si>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224201</t>
  </si>
  <si>
    <t>Fletes</t>
  </si>
  <si>
    <t>224401</t>
  </si>
  <si>
    <t>Peaje</t>
  </si>
  <si>
    <t>225101</t>
  </si>
  <si>
    <t>Alquilleres y rentas de edific</t>
  </si>
  <si>
    <t>225801</t>
  </si>
  <si>
    <t>Otros alquileres</t>
  </si>
  <si>
    <t>226201</t>
  </si>
  <si>
    <t>Seguro de bienes muebles</t>
  </si>
  <si>
    <t>226301</t>
  </si>
  <si>
    <t>Seguros de personas</t>
  </si>
  <si>
    <t>227101</t>
  </si>
  <si>
    <t>Obras menores en edificaciones</t>
  </si>
  <si>
    <t>227102</t>
  </si>
  <si>
    <t>servicios esp. de mant. y rep.</t>
  </si>
  <si>
    <t>227104</t>
  </si>
  <si>
    <t>Mantenimiento y Reparacion var</t>
  </si>
  <si>
    <t>227106</t>
  </si>
  <si>
    <t>Instalaciones Electricas</t>
  </si>
  <si>
    <t>227107</t>
  </si>
  <si>
    <t>Servicios Pintura y Derivados</t>
  </si>
  <si>
    <t>227201</t>
  </si>
  <si>
    <t>Mantenimiento Eq.Oficina</t>
  </si>
  <si>
    <t>227202</t>
  </si>
  <si>
    <t>Mantenimiento y Rep.Eq.Computa</t>
  </si>
  <si>
    <t>227205</t>
  </si>
  <si>
    <t>Rep. Equipo Comunicacion</t>
  </si>
  <si>
    <t>227206</t>
  </si>
  <si>
    <t>Rep. Equipo Transporte</t>
  </si>
  <si>
    <t>228201</t>
  </si>
  <si>
    <t>Comisiones y gastos bancarios</t>
  </si>
  <si>
    <t>228501</t>
  </si>
  <si>
    <t>Fumigacion</t>
  </si>
  <si>
    <t>228502</t>
  </si>
  <si>
    <t>Lavanderia</t>
  </si>
  <si>
    <t>228503</t>
  </si>
  <si>
    <t>Limpieza e Higiene</t>
  </si>
  <si>
    <t>228601</t>
  </si>
  <si>
    <t>Eventos Generales</t>
  </si>
  <si>
    <t>228602</t>
  </si>
  <si>
    <t>Festividades</t>
  </si>
  <si>
    <t>228603</t>
  </si>
  <si>
    <t>Actuaciones Deport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</si>
  <si>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</si>
  <si>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</si>
  <si>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</si>
  <si>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</si>
  <si>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</si>
  <si>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</si>
  <si>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228706</t>
  </si>
  <si>
    <t>Otros servicios técnicos profe</t>
  </si>
  <si>
    <t>228904</t>
  </si>
  <si>
    <t>Otros Gastos por Indemnizacion</t>
  </si>
  <si>
    <t>Materiales y Suministros</t>
  </si>
  <si>
    <t>231101</t>
  </si>
  <si>
    <t>Alimentos y bebidas para perso</t>
  </si>
  <si>
    <t>231303</t>
  </si>
  <si>
    <t>Productos Forestales</t>
  </si>
  <si>
    <t>232101</t>
  </si>
  <si>
    <t>Hilados Y Telas</t>
  </si>
  <si>
    <t>232201</t>
  </si>
  <si>
    <t>Acabados Textiles</t>
  </si>
  <si>
    <t>232301</t>
  </si>
  <si>
    <t>Prendas de vestir</t>
  </si>
  <si>
    <t>233101</t>
  </si>
  <si>
    <t>Papel de escritorio</t>
  </si>
  <si>
    <t>233201</t>
  </si>
  <si>
    <t>Productos de papel y cartón</t>
  </si>
  <si>
    <t>233401</t>
  </si>
  <si>
    <t>Libros, revistas y periódicos</t>
  </si>
  <si>
    <t>234101</t>
  </si>
  <si>
    <t>Productos medicinales para uso</t>
  </si>
  <si>
    <t>235301</t>
  </si>
  <si>
    <t>Llantas y neumáticos</t>
  </si>
  <si>
    <t>235501</t>
  </si>
  <si>
    <t>Articulos Plasticos</t>
  </si>
  <si>
    <t>236301</t>
  </si>
  <si>
    <t>Productos Ferrosos</t>
  </si>
  <si>
    <t>236304</t>
  </si>
  <si>
    <t>Herramientas Menores</t>
  </si>
  <si>
    <t>236306</t>
  </si>
  <si>
    <t>Accesorios De Metal</t>
  </si>
  <si>
    <t>237101</t>
  </si>
  <si>
    <t>Gasolina</t>
  </si>
  <si>
    <t>237104</t>
  </si>
  <si>
    <t>Gas Propano</t>
  </si>
  <si>
    <t>237106</t>
  </si>
  <si>
    <t>Lubricantes</t>
  </si>
  <si>
    <t>237205</t>
  </si>
  <si>
    <t>Insecticida,Fumigantes y otros</t>
  </si>
  <si>
    <t>237206</t>
  </si>
  <si>
    <t>Pinturas, Lacas,Barnices</t>
  </si>
  <si>
    <t>239101</t>
  </si>
  <si>
    <t>Material para limpieza</t>
  </si>
  <si>
    <t>239201</t>
  </si>
  <si>
    <t>Utiles de escritorio, oficina</t>
  </si>
  <si>
    <t>239301</t>
  </si>
  <si>
    <t>Utiles Menores Med.-Quirurgico</t>
  </si>
  <si>
    <t>239401</t>
  </si>
  <si>
    <t>Utiles Destinados Activ.Deport</t>
  </si>
  <si>
    <t>239501</t>
  </si>
  <si>
    <t>Utiles de cocina y comedor</t>
  </si>
  <si>
    <t>239601</t>
  </si>
  <si>
    <t>Productos eléctricos y afines</t>
  </si>
  <si>
    <t>239801</t>
  </si>
  <si>
    <t>Otros Repuestos y Accesorios M</t>
  </si>
  <si>
    <t>239901</t>
  </si>
  <si>
    <t>Productos y útiles varios n.i.</t>
  </si>
  <si>
    <t>Transferencias Corrientes</t>
  </si>
  <si>
    <t>241201</t>
  </si>
  <si>
    <t>Ayudas y Donaciones</t>
  </si>
  <si>
    <t>Activos no Financieros</t>
  </si>
  <si>
    <t>Muebles de Oficina y Estantes</t>
  </si>
  <si>
    <t>Equipos de Cómputo</t>
  </si>
  <si>
    <t>Electrodomesticos</t>
  </si>
  <si>
    <t>Total Egresos y Gastos</t>
  </si>
  <si>
    <t>Resultado Operacional</t>
  </si>
  <si>
    <t>1503</t>
  </si>
  <si>
    <t>1505</t>
  </si>
  <si>
    <t>Fotocopiadoras</t>
  </si>
  <si>
    <t>1512</t>
  </si>
  <si>
    <t>1513</t>
  </si>
  <si>
    <t>Licencias &amp; Softwares</t>
  </si>
  <si>
    <t>1515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</si>
</sst>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4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wrapText="1"/>
    </xf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6"/>
  <sheetViews>
    <sheetView tabSelected="1" workbookViewId="0">
      <pane ySplit="1" topLeftCell="A2" activePane="bottomLeft" state="frozenSplit"/>
      <selection pane="bottomLeft" activeCell="B136" sqref="B136"/>
    </sheetView>
  </sheetViews>
  <sheetFormatPr baseColWidth="10" defaultRowHeight="15.75"/>
  <cols>
    <col min="1" max="1" width="17.7109375" style="1" customWidth="1"/>
    <col min="2" max="2" width="27.7109375" style="1" customWidth="1"/>
    <col min="3" max="8" width="15.7109375" style="1" customWidth="1"/>
    <col min="9" max="16384" width="11.42578125" style="1"/>
  </cols>
  <sheetData>
    <row r="1" spans="1:8" s="4" customFormat="1" ht="25.5">
      <c r="A1" s="3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3</v>
      </c>
      <c r="H1" s="6" t="s">
        <v>6</v>
      </c>
    </row>
    <row r="2" spans="1:8">
      <c r="A2" s="7" t="s">
        <v>7</v>
      </c>
    </row>
    <row r="3" spans="1:8" s="4" customFormat="1" ht="12.75">
      <c r="A3" s="8" t="s">
        <v>8</v>
      </c>
      <c r="B3" s="8" t="s">
        <v>9</v>
      </c>
      <c r="C3" s="9">
        <v>0</v>
      </c>
      <c r="D3" s="9">
        <v>0</v>
      </c>
      <c r="E3" s="9">
        <f>C3-D3</f>
        <v>0</v>
      </c>
      <c r="F3" s="9">
        <v>0</v>
      </c>
      <c r="G3" s="9">
        <v>485191.52</v>
      </c>
      <c r="H3" s="9">
        <f>F3-G3</f>
        <v>-485191.52</v>
      </c>
    </row>
    <row r="4" spans="1:8" s="4" customFormat="1" ht="12.75">
      <c r="A4" s="8" t="s">
        <v>10</v>
      </c>
      <c r="B4" s="8" t="s">
        <v>11</v>
      </c>
      <c r="C4" s="9">
        <v>15018111.439999999</v>
      </c>
      <c r="D4" s="9">
        <v>15018111.439999999</v>
      </c>
      <c r="E4" s="9">
        <f>C4-D4</f>
        <v>0</v>
      </c>
      <c r="F4" s="9">
        <v>120144891.52</v>
      </c>
      <c r="G4" s="9">
        <v>120144891.52</v>
      </c>
      <c r="H4" s="9">
        <f>F4-G4</f>
        <v>0</v>
      </c>
    </row>
    <row r="5" spans="1:8" s="4" customFormat="1" ht="12.75">
      <c r="A5" s="8" t="s">
        <v>12</v>
      </c>
      <c r="B5" s="8" t="s">
        <v>13</v>
      </c>
      <c r="C5" s="9">
        <v>0</v>
      </c>
      <c r="D5" s="9">
        <v>0</v>
      </c>
      <c r="E5" s="9">
        <f>C5-D5</f>
        <v>0</v>
      </c>
      <c r="F5" s="9">
        <v>5000000</v>
      </c>
      <c r="G5" s="9">
        <v>5000000</v>
      </c>
      <c r="H5" s="9">
        <f>F5-G5</f>
        <v>0</v>
      </c>
    </row>
    <row r="6" spans="1:8" customFormat="1" ht="15">
      <c r="A6" s="10"/>
      <c r="B6" s="10"/>
      <c r="C6" s="11"/>
      <c r="D6" s="11"/>
      <c r="E6" s="11"/>
      <c r="F6" s="11"/>
      <c r="G6" s="11"/>
      <c r="H6" s="11"/>
    </row>
    <row r="7" spans="1:8" s="2" customFormat="1" ht="12.75">
      <c r="A7" s="12" t="s">
        <v>14</v>
      </c>
      <c r="B7" s="12" t="s">
        <v>15</v>
      </c>
      <c r="C7" s="13">
        <f>ROUND(SUBTOTAL(9, C2:C6), 5)</f>
        <v>15018111.439999999</v>
      </c>
      <c r="D7" s="13">
        <f>ROUND(SUBTOTAL(9, D2:D6), 5)</f>
        <v>15018111.439999999</v>
      </c>
      <c r="E7" s="13">
        <f>C7-D7</f>
        <v>0</v>
      </c>
      <c r="F7" s="13">
        <f>ROUND(SUBTOTAL(9, F2:F6), 5)</f>
        <v>125144891.52</v>
      </c>
      <c r="G7" s="13">
        <f>ROUND(SUBTOTAL(9, G2:G6), 5)</f>
        <v>125630083.04000001</v>
      </c>
      <c r="H7" s="13">
        <f>F7-G7</f>
        <v>-485191.52000001073</v>
      </c>
    </row>
    <row r="8" spans="1:8" customFormat="1" ht="15">
      <c r="A8" s="10"/>
      <c r="B8" s="10"/>
      <c r="C8" s="11"/>
      <c r="D8" s="11"/>
      <c r="E8" s="11"/>
      <c r="F8" s="11"/>
      <c r="G8" s="11"/>
      <c r="H8" s="11"/>
    </row>
    <row r="9" spans="1:8">
      <c r="A9" s="14" t="s">
        <v>14</v>
      </c>
    </row>
    <row r="10" spans="1:8">
      <c r="A10" s="14" t="s">
        <v>14</v>
      </c>
    </row>
    <row r="11" spans="1:8">
      <c r="A11" s="7" t="s">
        <v>16</v>
      </c>
    </row>
    <row r="12" spans="1:8" s="2" customFormat="1" ht="12.75">
      <c r="A12" s="12" t="s">
        <v>17</v>
      </c>
    </row>
    <row r="13" spans="1:8" s="4" customFormat="1" ht="12.75">
      <c r="A13" s="8" t="s">
        <v>18</v>
      </c>
      <c r="B13" s="8" t="s">
        <v>19</v>
      </c>
      <c r="C13" s="9">
        <v>7126824.1200000001</v>
      </c>
      <c r="D13" s="9">
        <v>7869444.3300000001</v>
      </c>
      <c r="E13" s="9">
        <f t="shared" ref="E13:E30" si="0">C13-D13</f>
        <v>-742620.21</v>
      </c>
      <c r="F13" s="9">
        <v>58289573.170000002</v>
      </c>
      <c r="G13" s="9">
        <v>60022221.659999996</v>
      </c>
      <c r="H13" s="9">
        <f t="shared" ref="H13:H30" si="1">F13-G13</f>
        <v>-1732648.4899999946</v>
      </c>
    </row>
    <row r="14" spans="1:8" s="4" customFormat="1" ht="12.75">
      <c r="A14" s="8" t="s">
        <v>20</v>
      </c>
      <c r="B14" s="8" t="s">
        <v>21</v>
      </c>
      <c r="C14" s="9">
        <v>0</v>
      </c>
      <c r="D14" s="9">
        <v>0</v>
      </c>
      <c r="E14" s="9">
        <f t="shared" si="0"/>
        <v>0</v>
      </c>
      <c r="F14" s="9">
        <v>45000</v>
      </c>
      <c r="G14" s="9">
        <v>200000</v>
      </c>
      <c r="H14" s="9">
        <f t="shared" si="1"/>
        <v>-155000</v>
      </c>
    </row>
    <row r="15" spans="1:8" s="4" customFormat="1" ht="12.75">
      <c r="A15" s="8" t="s">
        <v>22</v>
      </c>
      <c r="B15" s="8" t="s">
        <v>23</v>
      </c>
      <c r="C15" s="9">
        <v>0</v>
      </c>
      <c r="D15" s="9">
        <v>0</v>
      </c>
      <c r="E15" s="9">
        <f t="shared" si="0"/>
        <v>0</v>
      </c>
      <c r="F15" s="9">
        <v>16504.400000000001</v>
      </c>
      <c r="G15" s="9">
        <v>0</v>
      </c>
      <c r="H15" s="9">
        <f t="shared" si="1"/>
        <v>16504.400000000001</v>
      </c>
    </row>
    <row r="16" spans="1:8" s="4" customFormat="1" ht="12.75">
      <c r="A16" s="8" t="s">
        <v>24</v>
      </c>
      <c r="B16" s="8" t="s">
        <v>25</v>
      </c>
      <c r="C16" s="9">
        <v>331133.65999999997</v>
      </c>
      <c r="D16" s="9">
        <v>113333.33</v>
      </c>
      <c r="E16" s="9">
        <f t="shared" si="0"/>
        <v>217800.32999999996</v>
      </c>
      <c r="F16" s="9">
        <v>1272033.6599999999</v>
      </c>
      <c r="G16" s="9">
        <v>906666.64</v>
      </c>
      <c r="H16" s="9">
        <f t="shared" si="1"/>
        <v>365367.0199999999</v>
      </c>
    </row>
    <row r="17" spans="1:8" s="4" customFormat="1" ht="12.75">
      <c r="A17" s="8" t="s">
        <v>26</v>
      </c>
      <c r="B17" s="8" t="s">
        <v>27</v>
      </c>
      <c r="C17" s="9">
        <v>0</v>
      </c>
      <c r="D17" s="9">
        <v>0</v>
      </c>
      <c r="E17" s="9">
        <f t="shared" si="0"/>
        <v>0</v>
      </c>
      <c r="F17" s="9">
        <v>24266.67</v>
      </c>
      <c r="G17" s="9">
        <v>0</v>
      </c>
      <c r="H17" s="9">
        <f t="shared" si="1"/>
        <v>24266.67</v>
      </c>
    </row>
    <row r="18" spans="1:8" s="4" customFormat="1" ht="12.75">
      <c r="A18" s="8" t="s">
        <v>28</v>
      </c>
      <c r="B18" s="8" t="s">
        <v>29</v>
      </c>
      <c r="C18" s="9">
        <v>1217820</v>
      </c>
      <c r="D18" s="9">
        <v>0</v>
      </c>
      <c r="E18" s="9">
        <f t="shared" si="0"/>
        <v>1217820</v>
      </c>
      <c r="F18" s="9">
        <v>1217820</v>
      </c>
      <c r="G18" s="9">
        <v>434199.72</v>
      </c>
      <c r="H18" s="9">
        <f t="shared" si="1"/>
        <v>783620.28</v>
      </c>
    </row>
    <row r="19" spans="1:8" s="4" customFormat="1" ht="12.75">
      <c r="A19" s="8" t="s">
        <v>30</v>
      </c>
      <c r="B19" s="8" t="s">
        <v>31</v>
      </c>
      <c r="C19" s="9">
        <v>288014.7</v>
      </c>
      <c r="D19" s="9">
        <v>0</v>
      </c>
      <c r="E19" s="9">
        <f t="shared" si="0"/>
        <v>288014.7</v>
      </c>
      <c r="F19" s="9">
        <v>403058.53</v>
      </c>
      <c r="G19" s="9">
        <v>0</v>
      </c>
      <c r="H19" s="9">
        <f t="shared" si="1"/>
        <v>403058.53</v>
      </c>
    </row>
    <row r="20" spans="1:8" s="4" customFormat="1" ht="12.75">
      <c r="A20" s="8" t="s">
        <v>32</v>
      </c>
      <c r="B20" s="8" t="s">
        <v>33</v>
      </c>
      <c r="C20" s="9">
        <v>27405</v>
      </c>
      <c r="D20" s="9">
        <v>0</v>
      </c>
      <c r="E20" s="9">
        <f t="shared" si="0"/>
        <v>27405</v>
      </c>
      <c r="F20" s="9">
        <v>179655</v>
      </c>
      <c r="G20" s="9">
        <v>0</v>
      </c>
      <c r="H20" s="9">
        <f t="shared" si="1"/>
        <v>179655</v>
      </c>
    </row>
    <row r="21" spans="1:8" s="4" customFormat="1" ht="12.75">
      <c r="A21" s="8" t="s">
        <v>34</v>
      </c>
      <c r="B21" s="8" t="s">
        <v>35</v>
      </c>
      <c r="C21" s="9">
        <v>0</v>
      </c>
      <c r="D21" s="9">
        <v>0</v>
      </c>
      <c r="E21" s="9">
        <f t="shared" si="0"/>
        <v>0</v>
      </c>
      <c r="F21" s="9">
        <v>87334.45</v>
      </c>
      <c r="G21" s="9">
        <v>0</v>
      </c>
      <c r="H21" s="9">
        <f t="shared" si="1"/>
        <v>87334.45</v>
      </c>
    </row>
    <row r="22" spans="1:8" s="4" customFormat="1" ht="12.75">
      <c r="A22" s="8" t="s">
        <v>36</v>
      </c>
      <c r="B22" s="8" t="s">
        <v>37</v>
      </c>
      <c r="C22" s="9">
        <v>130000</v>
      </c>
      <c r="D22" s="9">
        <v>133333.32999999999</v>
      </c>
      <c r="E22" s="9">
        <f t="shared" si="0"/>
        <v>-3333.3299999999872</v>
      </c>
      <c r="F22" s="9">
        <v>1040000</v>
      </c>
      <c r="G22" s="9">
        <v>1066666.6399999999</v>
      </c>
      <c r="H22" s="9">
        <f t="shared" si="1"/>
        <v>-26666.639999999898</v>
      </c>
    </row>
    <row r="23" spans="1:8" s="4" customFormat="1" ht="12.75">
      <c r="A23" s="8" t="s">
        <v>38</v>
      </c>
      <c r="B23" s="8" t="s">
        <v>39</v>
      </c>
      <c r="C23" s="9">
        <v>6000</v>
      </c>
      <c r="D23" s="9">
        <v>8000</v>
      </c>
      <c r="E23" s="9">
        <f t="shared" si="0"/>
        <v>-2000</v>
      </c>
      <c r="F23" s="9">
        <v>48000</v>
      </c>
      <c r="G23" s="9">
        <v>64000</v>
      </c>
      <c r="H23" s="9">
        <f t="shared" si="1"/>
        <v>-16000</v>
      </c>
    </row>
    <row r="24" spans="1:8" s="4" customFormat="1" ht="12.75">
      <c r="A24" s="8" t="s">
        <v>40</v>
      </c>
      <c r="B24" s="8" t="s">
        <v>41</v>
      </c>
      <c r="C24" s="9">
        <v>0</v>
      </c>
      <c r="D24" s="9">
        <v>0</v>
      </c>
      <c r="E24" s="9">
        <f t="shared" si="0"/>
        <v>0</v>
      </c>
      <c r="F24" s="9">
        <v>7728255.9299999997</v>
      </c>
      <c r="G24" s="9">
        <v>7500000</v>
      </c>
      <c r="H24" s="9">
        <f t="shared" si="1"/>
        <v>228255.9299999997</v>
      </c>
    </row>
    <row r="25" spans="1:8" s="4" customFormat="1" ht="12.75">
      <c r="A25" s="8" t="s">
        <v>42</v>
      </c>
      <c r="B25" s="8" t="s">
        <v>43</v>
      </c>
      <c r="C25" s="9">
        <v>52200</v>
      </c>
      <c r="D25" s="9">
        <v>58833.33</v>
      </c>
      <c r="E25" s="9">
        <f t="shared" si="0"/>
        <v>-6633.3300000000017</v>
      </c>
      <c r="F25" s="9">
        <v>417600</v>
      </c>
      <c r="G25" s="9">
        <v>411333.31</v>
      </c>
      <c r="H25" s="9">
        <f t="shared" si="1"/>
        <v>6266.6900000000023</v>
      </c>
    </row>
    <row r="26" spans="1:8" s="4" customFormat="1" ht="12.75">
      <c r="A26" s="8" t="s">
        <v>44</v>
      </c>
      <c r="B26" s="8" t="s">
        <v>43</v>
      </c>
      <c r="C26" s="9">
        <v>0</v>
      </c>
      <c r="D26" s="9">
        <v>0</v>
      </c>
      <c r="E26" s="9">
        <f t="shared" si="0"/>
        <v>0</v>
      </c>
      <c r="F26" s="9">
        <v>0</v>
      </c>
      <c r="G26" s="9">
        <v>58333.33</v>
      </c>
      <c r="H26" s="9">
        <f t="shared" si="1"/>
        <v>-58333.33</v>
      </c>
    </row>
    <row r="27" spans="1:8" s="4" customFormat="1" ht="12.75">
      <c r="A27" s="8" t="s">
        <v>45</v>
      </c>
      <c r="B27" s="8" t="s">
        <v>46</v>
      </c>
      <c r="C27" s="9">
        <v>0</v>
      </c>
      <c r="D27" s="9">
        <v>0</v>
      </c>
      <c r="E27" s="9">
        <f t="shared" si="0"/>
        <v>0</v>
      </c>
      <c r="F27" s="9">
        <v>174000</v>
      </c>
      <c r="G27" s="9">
        <v>0</v>
      </c>
      <c r="H27" s="9">
        <f t="shared" si="1"/>
        <v>174000</v>
      </c>
    </row>
    <row r="28" spans="1:8" s="4" customFormat="1" ht="12.75">
      <c r="A28" s="8" t="s">
        <v>47</v>
      </c>
      <c r="B28" s="8" t="s">
        <v>48</v>
      </c>
      <c r="C28" s="9">
        <v>507236.47</v>
      </c>
      <c r="D28" s="9">
        <v>475000</v>
      </c>
      <c r="E28" s="9">
        <f t="shared" si="0"/>
        <v>32236.469999999972</v>
      </c>
      <c r="F28" s="9">
        <v>4044549.67</v>
      </c>
      <c r="G28" s="9">
        <v>3800000</v>
      </c>
      <c r="H28" s="9">
        <f t="shared" si="1"/>
        <v>244549.66999999993</v>
      </c>
    </row>
    <row r="29" spans="1:8" s="4" customFormat="1" ht="12.75">
      <c r="A29" s="8" t="s">
        <v>49</v>
      </c>
      <c r="B29" s="8" t="s">
        <v>50</v>
      </c>
      <c r="C29" s="9">
        <v>519117.4</v>
      </c>
      <c r="D29" s="9">
        <v>500000</v>
      </c>
      <c r="E29" s="9">
        <f t="shared" si="0"/>
        <v>19117.400000000023</v>
      </c>
      <c r="F29" s="9">
        <v>4150111.61</v>
      </c>
      <c r="G29" s="9">
        <v>4000000</v>
      </c>
      <c r="H29" s="9">
        <f t="shared" si="1"/>
        <v>150111.60999999987</v>
      </c>
    </row>
    <row r="30" spans="1:8" s="4" customFormat="1" ht="12.75">
      <c r="A30" s="8" t="s">
        <v>51</v>
      </c>
      <c r="B30" s="8" t="s">
        <v>52</v>
      </c>
      <c r="C30" s="9">
        <v>66936.03</v>
      </c>
      <c r="D30" s="9">
        <v>66666.67</v>
      </c>
      <c r="E30" s="9">
        <f t="shared" si="0"/>
        <v>269.36000000000058</v>
      </c>
      <c r="F30" s="9">
        <v>520344.28</v>
      </c>
      <c r="G30" s="9">
        <v>533333.36</v>
      </c>
      <c r="H30" s="9">
        <f t="shared" si="1"/>
        <v>-12989.079999999958</v>
      </c>
    </row>
    <row r="31" spans="1:8" customFormat="1" ht="15">
      <c r="A31" s="10"/>
      <c r="B31" s="10"/>
      <c r="C31" s="11"/>
      <c r="D31" s="11"/>
      <c r="E31" s="11"/>
      <c r="F31" s="11"/>
      <c r="G31" s="11"/>
      <c r="H31" s="11"/>
    </row>
    <row r="32" spans="1:8" s="2" customFormat="1" ht="12.75">
      <c r="A32" s="12" t="s">
        <v>14</v>
      </c>
      <c r="B32" s="12" t="s">
        <v>53</v>
      </c>
      <c r="C32" s="13">
        <f>ROUND(SUBTOTAL(9, C9:C31), 5)</f>
        <v>10272687.380000001</v>
      </c>
      <c r="D32" s="13">
        <f>ROUND(SUBTOTAL(9, D9:D31), 5)</f>
        <v>9224610.9900000002</v>
      </c>
      <c r="E32" s="13">
        <f>C32-D32</f>
        <v>1048076.3900000006</v>
      </c>
      <c r="F32" s="13">
        <f>ROUND(SUBTOTAL(9, F9:F31), 5)</f>
        <v>79658107.370000005</v>
      </c>
      <c r="G32" s="13">
        <f>ROUND(SUBTOTAL(9, G9:G31), 5)</f>
        <v>78996754.659999996</v>
      </c>
      <c r="H32" s="13">
        <f>F32-G32</f>
        <v>661352.71000000834</v>
      </c>
    </row>
    <row r="33" spans="1:8">
      <c r="A33" s="14" t="s">
        <v>14</v>
      </c>
    </row>
    <row r="34" spans="1:8" s="2" customFormat="1" ht="12.75">
      <c r="A34" s="12" t="s">
        <v>54</v>
      </c>
    </row>
    <row r="35" spans="1:8" s="4" customFormat="1" ht="12.75">
      <c r="A35" s="8" t="s">
        <v>55</v>
      </c>
      <c r="B35" s="8" t="s">
        <v>56</v>
      </c>
      <c r="C35" s="9">
        <v>45814.71</v>
      </c>
      <c r="D35" s="9">
        <v>25066.67</v>
      </c>
      <c r="E35" s="9">
        <f t="shared" ref="E35:E72" si="2">C35-D35</f>
        <v>20748.04</v>
      </c>
      <c r="F35" s="9">
        <v>238838.46</v>
      </c>
      <c r="G35" s="9">
        <v>200533.36</v>
      </c>
      <c r="H35" s="9">
        <f t="shared" ref="H35:H72" si="3">F35-G35</f>
        <v>38305.100000000006</v>
      </c>
    </row>
    <row r="36" spans="1:8" s="4" customFormat="1" ht="12.75">
      <c r="A36" s="8" t="s">
        <v>57</v>
      </c>
      <c r="B36" s="8" t="s">
        <v>58</v>
      </c>
      <c r="C36" s="9">
        <v>223567.67</v>
      </c>
      <c r="D36" s="9">
        <v>191666.67</v>
      </c>
      <c r="E36" s="9">
        <f t="shared" si="2"/>
        <v>31901</v>
      </c>
      <c r="F36" s="9">
        <v>1949902.61</v>
      </c>
      <c r="G36" s="9">
        <v>1533333.36</v>
      </c>
      <c r="H36" s="9">
        <f t="shared" si="3"/>
        <v>416569.25</v>
      </c>
    </row>
    <row r="37" spans="1:8" s="4" customFormat="1" ht="12.75">
      <c r="A37" s="8" t="s">
        <v>59</v>
      </c>
      <c r="B37" s="8" t="s">
        <v>60</v>
      </c>
      <c r="C37" s="9">
        <v>774582.84</v>
      </c>
      <c r="D37" s="9">
        <v>308333.33</v>
      </c>
      <c r="E37" s="9">
        <f t="shared" si="2"/>
        <v>466249.50999999995</v>
      </c>
      <c r="F37" s="9">
        <v>3479494.95</v>
      </c>
      <c r="G37" s="9">
        <v>2466666.64</v>
      </c>
      <c r="H37" s="9">
        <f t="shared" si="3"/>
        <v>1012828.31</v>
      </c>
    </row>
    <row r="38" spans="1:8" s="4" customFormat="1" ht="12.75">
      <c r="A38" s="8" t="s">
        <v>61</v>
      </c>
      <c r="B38" s="8" t="s">
        <v>62</v>
      </c>
      <c r="C38" s="9">
        <v>160502.15</v>
      </c>
      <c r="D38" s="9">
        <v>125000</v>
      </c>
      <c r="E38" s="9">
        <f t="shared" si="2"/>
        <v>35502.149999999994</v>
      </c>
      <c r="F38" s="9">
        <v>1032647.48</v>
      </c>
      <c r="G38" s="9">
        <v>1000000</v>
      </c>
      <c r="H38" s="9">
        <f t="shared" si="3"/>
        <v>32647.479999999981</v>
      </c>
    </row>
    <row r="39" spans="1:8" s="4" customFormat="1" ht="12.75">
      <c r="A39" s="8" t="s">
        <v>63</v>
      </c>
      <c r="B39" s="8" t="s">
        <v>64</v>
      </c>
      <c r="C39" s="9">
        <v>600</v>
      </c>
      <c r="D39" s="9">
        <v>583.33000000000004</v>
      </c>
      <c r="E39" s="9">
        <f t="shared" si="2"/>
        <v>16.669999999999959</v>
      </c>
      <c r="F39" s="9">
        <v>3261</v>
      </c>
      <c r="G39" s="9">
        <v>4666.6400000000003</v>
      </c>
      <c r="H39" s="9">
        <f t="shared" si="3"/>
        <v>-1405.6400000000003</v>
      </c>
    </row>
    <row r="40" spans="1:8" s="4" customFormat="1" ht="12.75">
      <c r="A40" s="8" t="s">
        <v>65</v>
      </c>
      <c r="B40" s="8" t="s">
        <v>66</v>
      </c>
      <c r="C40" s="9">
        <v>4480</v>
      </c>
      <c r="D40" s="9">
        <v>0</v>
      </c>
      <c r="E40" s="9">
        <f t="shared" si="2"/>
        <v>4480</v>
      </c>
      <c r="F40" s="9">
        <v>5690</v>
      </c>
      <c r="G40" s="9">
        <v>0</v>
      </c>
      <c r="H40" s="9">
        <f t="shared" si="3"/>
        <v>5690</v>
      </c>
    </row>
    <row r="41" spans="1:8" s="4" customFormat="1" ht="12.75">
      <c r="A41" s="8" t="s">
        <v>67</v>
      </c>
      <c r="B41" s="8" t="s">
        <v>68</v>
      </c>
      <c r="C41" s="9">
        <v>60202.06</v>
      </c>
      <c r="D41" s="9">
        <v>7664977</v>
      </c>
      <c r="E41" s="9">
        <f t="shared" si="2"/>
        <v>-7604774.9400000004</v>
      </c>
      <c r="F41" s="9">
        <v>333616.78000000003</v>
      </c>
      <c r="G41" s="9">
        <v>11900000</v>
      </c>
      <c r="H41" s="9">
        <f t="shared" si="3"/>
        <v>-11566383.220000001</v>
      </c>
    </row>
    <row r="42" spans="1:8" s="4" customFormat="1" ht="12.75">
      <c r="A42" s="8" t="s">
        <v>69</v>
      </c>
      <c r="B42" s="8" t="s">
        <v>70</v>
      </c>
      <c r="C42" s="9">
        <v>3454.52</v>
      </c>
      <c r="D42" s="9">
        <v>41666.67</v>
      </c>
      <c r="E42" s="9">
        <f t="shared" si="2"/>
        <v>-38212.15</v>
      </c>
      <c r="F42" s="9">
        <v>537066.9</v>
      </c>
      <c r="G42" s="9">
        <v>432812.81</v>
      </c>
      <c r="H42" s="9">
        <f t="shared" si="3"/>
        <v>104254.09000000003</v>
      </c>
    </row>
    <row r="43" spans="1:8" s="4" customFormat="1" ht="12.75">
      <c r="A43" s="8" t="s">
        <v>71</v>
      </c>
      <c r="B43" s="8" t="s">
        <v>72</v>
      </c>
      <c r="C43" s="9">
        <v>46200</v>
      </c>
      <c r="D43" s="9">
        <v>58333.33</v>
      </c>
      <c r="E43" s="9">
        <f t="shared" si="2"/>
        <v>-12133.330000000002</v>
      </c>
      <c r="F43" s="9">
        <v>252195.56</v>
      </c>
      <c r="G43" s="9">
        <v>294962.64</v>
      </c>
      <c r="H43" s="9">
        <f t="shared" si="3"/>
        <v>-42767.080000000016</v>
      </c>
    </row>
    <row r="44" spans="1:8" s="4" customFormat="1" ht="12.75">
      <c r="A44" s="8" t="s">
        <v>73</v>
      </c>
      <c r="B44" s="8" t="s">
        <v>74</v>
      </c>
      <c r="C44" s="9">
        <v>0</v>
      </c>
      <c r="D44" s="9">
        <v>75000</v>
      </c>
      <c r="E44" s="9">
        <f t="shared" si="2"/>
        <v>-75000</v>
      </c>
      <c r="F44" s="9">
        <v>400744.88</v>
      </c>
      <c r="G44" s="9">
        <v>550745</v>
      </c>
      <c r="H44" s="9">
        <f t="shared" si="3"/>
        <v>-150000.12</v>
      </c>
    </row>
    <row r="45" spans="1:8" s="4" customFormat="1" ht="12.75">
      <c r="A45" s="8" t="s">
        <v>75</v>
      </c>
      <c r="B45" s="8" t="s">
        <v>76</v>
      </c>
      <c r="C45" s="9">
        <v>39675</v>
      </c>
      <c r="D45" s="9">
        <v>58333.33</v>
      </c>
      <c r="E45" s="9">
        <f t="shared" si="2"/>
        <v>-18658.330000000002</v>
      </c>
      <c r="F45" s="9">
        <v>483753.88</v>
      </c>
      <c r="G45" s="9">
        <v>466666.64</v>
      </c>
      <c r="H45" s="9">
        <f t="shared" si="3"/>
        <v>17087.239999999991</v>
      </c>
    </row>
    <row r="46" spans="1:8" s="4" customFormat="1" ht="12.75">
      <c r="A46" s="8" t="s">
        <v>77</v>
      </c>
      <c r="B46" s="8" t="s">
        <v>78</v>
      </c>
      <c r="C46" s="9">
        <v>13986</v>
      </c>
      <c r="D46" s="9">
        <v>0</v>
      </c>
      <c r="E46" s="9">
        <f t="shared" si="2"/>
        <v>13986</v>
      </c>
      <c r="F46" s="9">
        <v>89064</v>
      </c>
      <c r="G46" s="9">
        <v>0</v>
      </c>
      <c r="H46" s="9">
        <f t="shared" si="3"/>
        <v>89064</v>
      </c>
    </row>
    <row r="47" spans="1:8" s="4" customFormat="1" ht="12.75">
      <c r="A47" s="8" t="s">
        <v>79</v>
      </c>
      <c r="B47" s="8" t="s">
        <v>80</v>
      </c>
      <c r="C47" s="9">
        <v>1960</v>
      </c>
      <c r="D47" s="9">
        <v>5000</v>
      </c>
      <c r="E47" s="9">
        <f t="shared" si="2"/>
        <v>-3040</v>
      </c>
      <c r="F47" s="9">
        <v>20655</v>
      </c>
      <c r="G47" s="9">
        <v>40000</v>
      </c>
      <c r="H47" s="9">
        <f t="shared" si="3"/>
        <v>-19345</v>
      </c>
    </row>
    <row r="48" spans="1:8" s="4" customFormat="1" ht="12.75">
      <c r="A48" s="8" t="s">
        <v>81</v>
      </c>
      <c r="B48" s="8" t="s">
        <v>82</v>
      </c>
      <c r="C48" s="9">
        <v>1135568.83</v>
      </c>
      <c r="D48" s="9">
        <v>316880</v>
      </c>
      <c r="E48" s="9">
        <f t="shared" si="2"/>
        <v>818688.83000000007</v>
      </c>
      <c r="F48" s="9">
        <v>4299256.0199999996</v>
      </c>
      <c r="G48" s="9">
        <v>3302058</v>
      </c>
      <c r="H48" s="9">
        <f t="shared" si="3"/>
        <v>997198.01999999955</v>
      </c>
    </row>
    <row r="49" spans="1:8" s="4" customFormat="1" ht="12.75">
      <c r="A49" s="8" t="s">
        <v>83</v>
      </c>
      <c r="B49" s="8" t="s">
        <v>84</v>
      </c>
      <c r="C49" s="9">
        <v>306960</v>
      </c>
      <c r="D49" s="9">
        <v>133333.32999999999</v>
      </c>
      <c r="E49" s="9">
        <f t="shared" si="2"/>
        <v>173626.67</v>
      </c>
      <c r="F49" s="9">
        <v>1182057.54</v>
      </c>
      <c r="G49" s="9">
        <v>867496.2</v>
      </c>
      <c r="H49" s="9">
        <f t="shared" si="3"/>
        <v>314561.34000000008</v>
      </c>
    </row>
    <row r="50" spans="1:8" s="4" customFormat="1" ht="12.75">
      <c r="A50" s="8" t="s">
        <v>85</v>
      </c>
      <c r="B50" s="8" t="s">
        <v>86</v>
      </c>
      <c r="C50" s="9">
        <v>122129.9</v>
      </c>
      <c r="D50" s="9">
        <v>33333.33</v>
      </c>
      <c r="E50" s="9">
        <f t="shared" si="2"/>
        <v>88796.569999999992</v>
      </c>
      <c r="F50" s="9">
        <v>310113.38</v>
      </c>
      <c r="G50" s="9">
        <v>266666.64</v>
      </c>
      <c r="H50" s="9">
        <f t="shared" si="3"/>
        <v>43446.739999999991</v>
      </c>
    </row>
    <row r="51" spans="1:8" s="4" customFormat="1" ht="12.75">
      <c r="A51" s="8" t="s">
        <v>87</v>
      </c>
      <c r="B51" s="8" t="s">
        <v>88</v>
      </c>
      <c r="C51" s="9">
        <v>7498.9</v>
      </c>
      <c r="D51" s="9">
        <v>0</v>
      </c>
      <c r="E51" s="9">
        <f t="shared" si="2"/>
        <v>7498.9</v>
      </c>
      <c r="F51" s="9">
        <v>7498.9</v>
      </c>
      <c r="G51" s="9">
        <v>0</v>
      </c>
      <c r="H51" s="9">
        <f t="shared" si="3"/>
        <v>7498.9</v>
      </c>
    </row>
    <row r="52" spans="1:8" s="4" customFormat="1" ht="12.75">
      <c r="A52" s="8" t="s">
        <v>89</v>
      </c>
      <c r="B52" s="8" t="s">
        <v>90</v>
      </c>
      <c r="C52" s="9">
        <v>4984</v>
      </c>
      <c r="D52" s="9">
        <v>1633185</v>
      </c>
      <c r="E52" s="9">
        <f t="shared" si="2"/>
        <v>-1628201</v>
      </c>
      <c r="F52" s="9">
        <v>69239.33</v>
      </c>
      <c r="G52" s="9">
        <v>3983185</v>
      </c>
      <c r="H52" s="9">
        <f t="shared" si="3"/>
        <v>-3913945.67</v>
      </c>
    </row>
    <row r="53" spans="1:8" s="4" customFormat="1" ht="12.75">
      <c r="A53" s="8" t="s">
        <v>91</v>
      </c>
      <c r="B53" s="8" t="s">
        <v>92</v>
      </c>
      <c r="C53" s="9">
        <v>0</v>
      </c>
      <c r="D53" s="9">
        <v>0</v>
      </c>
      <c r="E53" s="9">
        <f t="shared" si="2"/>
        <v>0</v>
      </c>
      <c r="F53" s="9">
        <v>1990</v>
      </c>
      <c r="G53" s="9">
        <v>0</v>
      </c>
      <c r="H53" s="9">
        <f t="shared" si="3"/>
        <v>1990</v>
      </c>
    </row>
    <row r="54" spans="1:8" s="4" customFormat="1" ht="12.75">
      <c r="A54" s="8" t="s">
        <v>93</v>
      </c>
      <c r="B54" s="8" t="s">
        <v>94</v>
      </c>
      <c r="C54" s="9">
        <v>0</v>
      </c>
      <c r="D54" s="9">
        <v>0</v>
      </c>
      <c r="E54" s="9">
        <f t="shared" si="2"/>
        <v>0</v>
      </c>
      <c r="F54" s="9">
        <v>9654</v>
      </c>
      <c r="G54" s="9">
        <v>0</v>
      </c>
      <c r="H54" s="9">
        <f t="shared" si="3"/>
        <v>9654</v>
      </c>
    </row>
    <row r="55" spans="1:8" s="4" customFormat="1" ht="12.75">
      <c r="A55" s="8" t="s">
        <v>95</v>
      </c>
      <c r="B55" s="8" t="s">
        <v>96</v>
      </c>
      <c r="C55" s="9">
        <v>0</v>
      </c>
      <c r="D55" s="9">
        <v>0</v>
      </c>
      <c r="E55" s="9">
        <f t="shared" si="2"/>
        <v>0</v>
      </c>
      <c r="F55" s="9">
        <v>180207.52</v>
      </c>
      <c r="G55" s="9">
        <v>0</v>
      </c>
      <c r="H55" s="9">
        <f t="shared" si="3"/>
        <v>180207.52</v>
      </c>
    </row>
    <row r="56" spans="1:8" s="4" customFormat="1" ht="12.75">
      <c r="A56" s="8" t="s">
        <v>97</v>
      </c>
      <c r="B56" s="8" t="s">
        <v>98</v>
      </c>
      <c r="C56" s="9">
        <v>0</v>
      </c>
      <c r="D56" s="9">
        <v>0</v>
      </c>
      <c r="E56" s="9">
        <f t="shared" si="2"/>
        <v>0</v>
      </c>
      <c r="F56" s="9">
        <v>4000</v>
      </c>
      <c r="G56" s="9">
        <v>0</v>
      </c>
      <c r="H56" s="9">
        <f t="shared" si="3"/>
        <v>4000</v>
      </c>
    </row>
    <row r="57" spans="1:8" s="4" customFormat="1" ht="12.75">
      <c r="A57" s="8" t="s">
        <v>99</v>
      </c>
      <c r="B57" s="8" t="s">
        <v>100</v>
      </c>
      <c r="C57" s="9">
        <v>19550</v>
      </c>
      <c r="D57" s="9">
        <v>25000</v>
      </c>
      <c r="E57" s="9">
        <f t="shared" si="2"/>
        <v>-5450</v>
      </c>
      <c r="F57" s="9">
        <v>109810.5</v>
      </c>
      <c r="G57" s="9">
        <v>110377</v>
      </c>
      <c r="H57" s="9">
        <f t="shared" si="3"/>
        <v>-566.5</v>
      </c>
    </row>
    <row r="58" spans="1:8" s="4" customFormat="1" ht="12.75">
      <c r="A58" s="8" t="s">
        <v>101</v>
      </c>
      <c r="B58" s="8" t="s">
        <v>102</v>
      </c>
      <c r="C58" s="9">
        <v>886977.1</v>
      </c>
      <c r="D58" s="9">
        <v>8333.33</v>
      </c>
      <c r="E58" s="9">
        <f t="shared" si="2"/>
        <v>878643.77</v>
      </c>
      <c r="F58" s="9">
        <v>912377.71</v>
      </c>
      <c r="G58" s="9">
        <v>66666.64</v>
      </c>
      <c r="H58" s="9">
        <f t="shared" si="3"/>
        <v>845711.07</v>
      </c>
    </row>
    <row r="59" spans="1:8" s="4" customFormat="1" ht="12.75">
      <c r="A59" s="8" t="s">
        <v>103</v>
      </c>
      <c r="B59" s="8" t="s">
        <v>104</v>
      </c>
      <c r="C59" s="9">
        <v>0</v>
      </c>
      <c r="D59" s="9">
        <v>0</v>
      </c>
      <c r="E59" s="9">
        <f t="shared" si="2"/>
        <v>0</v>
      </c>
      <c r="F59" s="9">
        <v>400</v>
      </c>
      <c r="G59" s="9">
        <v>0</v>
      </c>
      <c r="H59" s="9">
        <f t="shared" si="3"/>
        <v>400</v>
      </c>
    </row>
    <row r="60" spans="1:8" s="4" customFormat="1" ht="12.75">
      <c r="A60" s="8" t="s">
        <v>105</v>
      </c>
      <c r="B60" s="8" t="s">
        <v>106</v>
      </c>
      <c r="C60" s="9">
        <v>42331.03</v>
      </c>
      <c r="D60" s="9">
        <v>50000</v>
      </c>
      <c r="E60" s="9">
        <f t="shared" si="2"/>
        <v>-7668.9700000000012</v>
      </c>
      <c r="F60" s="9">
        <v>215158.31</v>
      </c>
      <c r="G60" s="9">
        <v>243254</v>
      </c>
      <c r="H60" s="9">
        <f t="shared" si="3"/>
        <v>-28095.690000000002</v>
      </c>
    </row>
    <row r="61" spans="1:8" s="4" customFormat="1" ht="12.75">
      <c r="A61" s="8" t="s">
        <v>107</v>
      </c>
      <c r="B61" s="8" t="s">
        <v>108</v>
      </c>
      <c r="C61" s="9">
        <v>295</v>
      </c>
      <c r="D61" s="9">
        <v>1000</v>
      </c>
      <c r="E61" s="9">
        <f t="shared" si="2"/>
        <v>-705</v>
      </c>
      <c r="F61" s="9">
        <v>2860</v>
      </c>
      <c r="G61" s="9">
        <v>8000</v>
      </c>
      <c r="H61" s="9">
        <f t="shared" si="3"/>
        <v>-5140</v>
      </c>
    </row>
    <row r="62" spans="1:8" s="4" customFormat="1" ht="12.75">
      <c r="A62" s="8" t="s">
        <v>109</v>
      </c>
      <c r="B62" s="8" t="s">
        <v>110</v>
      </c>
      <c r="C62" s="9">
        <v>0</v>
      </c>
      <c r="D62" s="9">
        <v>0</v>
      </c>
      <c r="E62" s="9">
        <f t="shared" si="2"/>
        <v>0</v>
      </c>
      <c r="F62" s="9">
        <v>17250</v>
      </c>
      <c r="G62" s="9">
        <v>0</v>
      </c>
      <c r="H62" s="9">
        <f t="shared" si="3"/>
        <v>17250</v>
      </c>
    </row>
    <row r="63" spans="1:8" s="4" customFormat="1" ht="12.75">
      <c r="A63" s="8" t="s">
        <v>111</v>
      </c>
      <c r="B63" s="8" t="s">
        <v>112</v>
      </c>
      <c r="C63" s="9">
        <v>325</v>
      </c>
      <c r="D63" s="9">
        <v>0</v>
      </c>
      <c r="E63" s="9">
        <f t="shared" si="2"/>
        <v>325</v>
      </c>
      <c r="F63" s="9">
        <v>6301</v>
      </c>
      <c r="G63" s="9">
        <v>0</v>
      </c>
      <c r="H63" s="9">
        <f t="shared" si="3"/>
        <v>6301</v>
      </c>
    </row>
    <row r="64" spans="1:8" s="4" customFormat="1" ht="12.75">
      <c r="A64" s="8" t="s">
        <v>113</v>
      </c>
      <c r="B64" s="8" t="s">
        <v>114</v>
      </c>
      <c r="C64" s="9">
        <v>15750</v>
      </c>
      <c r="D64" s="9">
        <v>0</v>
      </c>
      <c r="E64" s="9">
        <f t="shared" si="2"/>
        <v>15750</v>
      </c>
      <c r="F64" s="9">
        <v>100858</v>
      </c>
      <c r="G64" s="9">
        <v>0</v>
      </c>
      <c r="H64" s="9">
        <f t="shared" si="3"/>
        <v>100858</v>
      </c>
    </row>
    <row r="65" spans="1:8" s="4" customFormat="1" ht="12.75">
      <c r="A65" s="8" t="s">
        <v>115</v>
      </c>
      <c r="B65" s="8" t="s">
        <v>116</v>
      </c>
      <c r="C65" s="9">
        <v>0</v>
      </c>
      <c r="D65" s="9">
        <v>158333.32999999999</v>
      </c>
      <c r="E65" s="9">
        <f t="shared" si="2"/>
        <v>-158333.32999999999</v>
      </c>
      <c r="F65" s="9">
        <v>6000</v>
      </c>
      <c r="G65" s="9">
        <v>1266666.6399999999</v>
      </c>
      <c r="H65" s="9">
        <f t="shared" si="3"/>
        <v>-1260666.6399999999</v>
      </c>
    </row>
    <row r="66" spans="1:8" s="4" customFormat="1" ht="12.75">
      <c r="A66" s="8" t="s">
        <v>117</v>
      </c>
      <c r="B66" s="8" t="s">
        <v>118</v>
      </c>
      <c r="C66" s="9">
        <v>0</v>
      </c>
      <c r="D66" s="9">
        <v>0</v>
      </c>
      <c r="E66" s="9">
        <f t="shared" si="2"/>
        <v>0</v>
      </c>
      <c r="F66" s="9">
        <v>8000</v>
      </c>
      <c r="G66" s="9">
        <v>0</v>
      </c>
      <c r="H66" s="9">
        <f t="shared" si="3"/>
        <v>8000</v>
      </c>
    </row>
    <row r="67" spans="1:8" s="4" customFormat="1" ht="12.75">
      <c r="A67" s="8" t="s">
        <v>119</v>
      </c>
      <c r="B67" s="8" t="s">
        <v>120</v>
      </c>
      <c r="C67" s="9">
        <v>0</v>
      </c>
      <c r="D67" s="9">
        <v>0</v>
      </c>
      <c r="E67" s="9">
        <f t="shared" si="2"/>
        <v>0</v>
      </c>
      <c r="F67" s="9">
        <v>8486</v>
      </c>
      <c r="G67" s="9">
        <v>0</v>
      </c>
      <c r="H67" s="9">
        <f t="shared" si="3"/>
        <v>8486</v>
      </c>
    </row>
    <row r="68" spans="1:8" s="4" customFormat="1" ht="12.75">
      <c r="A68" s="8" t="s">
        <v>121</v>
      </c>
      <c r="B68" s="8" t="s">
        <v>122</v>
      </c>
      <c r="C68" s="9">
        <v>4000</v>
      </c>
      <c r="D68" s="9">
        <v>0</v>
      </c>
      <c r="E68" s="9">
        <f t="shared" si="2"/>
        <v>4000</v>
      </c>
      <c r="F68" s="9">
        <v>62587</v>
      </c>
      <c r="G68" s="9">
        <v>0</v>
      </c>
      <c r="H68" s="9">
        <f t="shared" si="3"/>
        <v>62587</v>
      </c>
    </row>
    <row r="69" spans="1:8" s="4" customFormat="1" ht="12.75">
      <c r="A69" s="8" t="s">
        <v>123</v>
      </c>
      <c r="B69" s="8" t="s">
        <v>124</v>
      </c>
      <c r="C69" s="9">
        <v>0</v>
      </c>
      <c r="D69" s="9">
        <v>16666.669999999998</v>
      </c>
      <c r="E69" s="9">
        <f t="shared" si="2"/>
        <v>-16666.669999999998</v>
      </c>
      <c r="F69" s="9">
        <v>126578.29</v>
      </c>
      <c r="G69" s="9">
        <v>133333.35999999999</v>
      </c>
      <c r="H69" s="9">
        <f t="shared" si="3"/>
        <v>-6755.0699999999924</v>
      </c>
    </row>
    <row r="70" spans="1:8" s="4" customFormat="1" ht="12.75">
      <c r="A70" s="8" t="s">
        <v>125</v>
      </c>
      <c r="B70" s="8" t="s">
        <v>126</v>
      </c>
      <c r="C70" s="9">
        <v>0</v>
      </c>
      <c r="D70" s="9">
        <v>0</v>
      </c>
      <c r="E70" s="9">
        <f t="shared" si="2"/>
        <v>0</v>
      </c>
      <c r="F70" s="9">
        <v>79144.73</v>
      </c>
      <c r="G70" s="9">
        <v>0</v>
      </c>
      <c r="H70" s="9">
        <f t="shared" si="3"/>
        <v>79144.73</v>
      </c>
    </row>
    <row r="71" spans="1:8" s="4" customFormat="1" ht="12.75">
      <c r="A71" s="8" t="s">
        <v>127</v>
      </c>
      <c r="B71" s="8" t="s">
        <v>128</v>
      </c>
      <c r="C71" s="9">
        <v>23359.94</v>
      </c>
      <c r="D71" s="9">
        <v>16666.669999999998</v>
      </c>
      <c r="E71" s="9">
        <f t="shared" si="2"/>
        <v>6693.27</v>
      </c>
      <c r="F71" s="9">
        <v>276272.02</v>
      </c>
      <c r="G71" s="9">
        <v>133333.35999999999</v>
      </c>
      <c r="H71" s="9">
        <f t="shared" si="3"/>
        <v>142938.66000000003</v>
      </c>
    </row>
    <row r="72" spans="1:8" s="4" customFormat="1" ht="12.75">
      <c r="A72" s="8" t="s">
        <v>129</v>
      </c>
      <c r="B72" s="8" t="s">
        <v>130</v>
      </c>
      <c r="C72" s="9">
        <v>0</v>
      </c>
      <c r="D72" s="9">
        <v>0</v>
      </c>
      <c r="E72" s="9">
        <f t="shared" si="2"/>
        <v>0</v>
      </c>
      <c r="F72" s="9">
        <v>20000.060000000001</v>
      </c>
      <c r="G72" s="9">
        <v>0</v>
      </c>
      <c r="H72" s="9">
        <f t="shared" si="3"/>
        <v>20000.060000000001</v>
      </c>
    </row>
    <row r="73" spans="1:8" customFormat="1" ht="15">
      <c r="A73" s="10"/>
      <c r="B73" s="10"/>
      <c r="C73" s="11"/>
      <c r="D73" s="11"/>
      <c r="E73" s="11"/>
      <c r="F73" s="11"/>
      <c r="G73" s="11"/>
      <c r="H73" s="11"/>
    </row>
    <row r="74" spans="1:8" s="2" customFormat="1" ht="12.75">
      <c r="A74" s="12" t="s">
        <v>14</v>
      </c>
      <c r="B74" s="12" t="s">
        <v>53</v>
      </c>
      <c r="C74" s="13">
        <f>ROUND(SUBTOTAL(9, C33:C73), 5)</f>
        <v>3944754.65</v>
      </c>
      <c r="D74" s="13">
        <f>ROUND(SUBTOTAL(9, D33:D73), 5)</f>
        <v>10946691.99</v>
      </c>
      <c r="E74" s="13">
        <f>C74-D74</f>
        <v>-7001937.3399999999</v>
      </c>
      <c r="F74" s="13">
        <f>ROUND(SUBTOTAL(9, F33:F73), 5)</f>
        <v>16843031.809999999</v>
      </c>
      <c r="G74" s="13">
        <f>ROUND(SUBTOTAL(9, G33:G73), 5)</f>
        <v>29271423.93</v>
      </c>
      <c r="H74" s="13">
        <f>F74-G74</f>
        <v>-12428392.120000001</v>
      </c>
    </row>
    <row r="75" spans="1:8">
      <c r="A75" s="14" t="s">
        <v>14</v>
      </c>
    </row>
    <row r="76" spans="1:8" s="2" customFormat="1" ht="12.75">
      <c r="A76" s="12" t="s">
        <v>131</v>
      </c>
    </row>
    <row r="77" spans="1:8" s="4" customFormat="1" ht="12.75">
      <c r="A77" s="8" t="s">
        <v>132</v>
      </c>
      <c r="B77" s="8" t="s">
        <v>133</v>
      </c>
      <c r="C77" s="9">
        <v>48523.94</v>
      </c>
      <c r="D77" s="9">
        <v>250000</v>
      </c>
      <c r="E77" s="9">
        <f t="shared" ref="E77:E103" si="4">C77-D77</f>
        <v>-201476.06</v>
      </c>
      <c r="F77" s="9">
        <v>1372119.2</v>
      </c>
      <c r="G77" s="9">
        <v>1788949</v>
      </c>
      <c r="H77" s="9">
        <f t="shared" ref="H77:H103" si="5">F77-G77</f>
        <v>-416829.80000000005</v>
      </c>
    </row>
    <row r="78" spans="1:8" s="4" customFormat="1" ht="12.75">
      <c r="A78" s="8" t="s">
        <v>134</v>
      </c>
      <c r="B78" s="8" t="s">
        <v>135</v>
      </c>
      <c r="C78" s="9">
        <v>24169</v>
      </c>
      <c r="D78" s="9">
        <v>25000</v>
      </c>
      <c r="E78" s="9">
        <f t="shared" si="4"/>
        <v>-831</v>
      </c>
      <c r="F78" s="9">
        <v>112639.01</v>
      </c>
      <c r="G78" s="9">
        <v>200000</v>
      </c>
      <c r="H78" s="9">
        <f t="shared" si="5"/>
        <v>-87360.99</v>
      </c>
    </row>
    <row r="79" spans="1:8" s="4" customFormat="1" ht="12.75">
      <c r="A79" s="8" t="s">
        <v>136</v>
      </c>
      <c r="B79" s="8" t="s">
        <v>137</v>
      </c>
      <c r="C79" s="9">
        <v>0</v>
      </c>
      <c r="D79" s="9">
        <v>0</v>
      </c>
      <c r="E79" s="9">
        <f t="shared" si="4"/>
        <v>0</v>
      </c>
      <c r="F79" s="9">
        <v>330</v>
      </c>
      <c r="G79" s="9">
        <v>0</v>
      </c>
      <c r="H79" s="9">
        <f t="shared" si="5"/>
        <v>330</v>
      </c>
    </row>
    <row r="80" spans="1:8" s="4" customFormat="1" ht="12.75">
      <c r="A80" s="8" t="s">
        <v>138</v>
      </c>
      <c r="B80" s="8" t="s">
        <v>139</v>
      </c>
      <c r="C80" s="9">
        <v>0</v>
      </c>
      <c r="D80" s="9">
        <v>0</v>
      </c>
      <c r="E80" s="9">
        <f t="shared" si="4"/>
        <v>0</v>
      </c>
      <c r="F80" s="9">
        <v>56522</v>
      </c>
      <c r="G80" s="9">
        <v>0</v>
      </c>
      <c r="H80" s="9">
        <f t="shared" si="5"/>
        <v>56522</v>
      </c>
    </row>
    <row r="81" spans="1:8" s="4" customFormat="1" ht="12.75">
      <c r="A81" s="8" t="s">
        <v>140</v>
      </c>
      <c r="B81" s="8" t="s">
        <v>141</v>
      </c>
      <c r="C81" s="9">
        <v>17346</v>
      </c>
      <c r="D81" s="9">
        <v>0</v>
      </c>
      <c r="E81" s="9">
        <f t="shared" si="4"/>
        <v>17346</v>
      </c>
      <c r="F81" s="9">
        <v>35061</v>
      </c>
      <c r="G81" s="9">
        <v>16815</v>
      </c>
      <c r="H81" s="9">
        <f t="shared" si="5"/>
        <v>18246</v>
      </c>
    </row>
    <row r="82" spans="1:8" s="4" customFormat="1" ht="12.75">
      <c r="A82" s="8" t="s">
        <v>142</v>
      </c>
      <c r="B82" s="8" t="s">
        <v>143</v>
      </c>
      <c r="C82" s="9">
        <v>0</v>
      </c>
      <c r="D82" s="9">
        <v>66666.67</v>
      </c>
      <c r="E82" s="9">
        <f t="shared" si="4"/>
        <v>-66666.67</v>
      </c>
      <c r="F82" s="9">
        <v>0</v>
      </c>
      <c r="G82" s="9">
        <v>133333.34</v>
      </c>
      <c r="H82" s="9">
        <f t="shared" si="5"/>
        <v>-133333.34</v>
      </c>
    </row>
    <row r="83" spans="1:8" s="4" customFormat="1" ht="12.75">
      <c r="A83" s="8" t="s">
        <v>144</v>
      </c>
      <c r="B83" s="8" t="s">
        <v>145</v>
      </c>
      <c r="C83" s="9">
        <v>36111.019999999997</v>
      </c>
      <c r="D83" s="9">
        <v>25000</v>
      </c>
      <c r="E83" s="9">
        <f t="shared" si="4"/>
        <v>11111.019999999997</v>
      </c>
      <c r="F83" s="9">
        <v>244870.8</v>
      </c>
      <c r="G83" s="9">
        <v>200000</v>
      </c>
      <c r="H83" s="9">
        <f t="shared" si="5"/>
        <v>44870.799999999988</v>
      </c>
    </row>
    <row r="84" spans="1:8" s="4" customFormat="1" ht="12.75">
      <c r="A84" s="8" t="s">
        <v>146</v>
      </c>
      <c r="B84" s="8" t="s">
        <v>147</v>
      </c>
      <c r="C84" s="9">
        <v>0</v>
      </c>
      <c r="D84" s="9">
        <v>25000</v>
      </c>
      <c r="E84" s="9">
        <f t="shared" si="4"/>
        <v>-25000</v>
      </c>
      <c r="F84" s="9">
        <v>11190</v>
      </c>
      <c r="G84" s="9">
        <v>57490</v>
      </c>
      <c r="H84" s="9">
        <f t="shared" si="5"/>
        <v>-46300</v>
      </c>
    </row>
    <row r="85" spans="1:8" s="4" customFormat="1" ht="12.75">
      <c r="A85" s="8" t="s">
        <v>148</v>
      </c>
      <c r="B85" s="8" t="s">
        <v>149</v>
      </c>
      <c r="C85" s="9">
        <v>100</v>
      </c>
      <c r="D85" s="9">
        <v>833.33</v>
      </c>
      <c r="E85" s="9">
        <f t="shared" si="4"/>
        <v>-733.33</v>
      </c>
      <c r="F85" s="9">
        <v>2760.75</v>
      </c>
      <c r="G85" s="9">
        <v>6666.64</v>
      </c>
      <c r="H85" s="9">
        <f t="shared" si="5"/>
        <v>-3905.8900000000003</v>
      </c>
    </row>
    <row r="86" spans="1:8" s="4" customFormat="1" ht="12.75">
      <c r="A86" s="8" t="s">
        <v>150</v>
      </c>
      <c r="B86" s="8" t="s">
        <v>151</v>
      </c>
      <c r="C86" s="9">
        <v>0</v>
      </c>
      <c r="D86" s="9">
        <v>25000</v>
      </c>
      <c r="E86" s="9">
        <f t="shared" si="4"/>
        <v>-25000</v>
      </c>
      <c r="F86" s="9">
        <v>66000</v>
      </c>
      <c r="G86" s="9">
        <v>109000</v>
      </c>
      <c r="H86" s="9">
        <f t="shared" si="5"/>
        <v>-43000</v>
      </c>
    </row>
    <row r="87" spans="1:8" s="4" customFormat="1" ht="12.75">
      <c r="A87" s="8" t="s">
        <v>152</v>
      </c>
      <c r="B87" s="8" t="s">
        <v>153</v>
      </c>
      <c r="C87" s="9">
        <v>4132.3</v>
      </c>
      <c r="D87" s="9">
        <v>0</v>
      </c>
      <c r="E87" s="9">
        <f t="shared" si="4"/>
        <v>4132.3</v>
      </c>
      <c r="F87" s="9">
        <v>33422.99</v>
      </c>
      <c r="G87" s="9">
        <v>0</v>
      </c>
      <c r="H87" s="9">
        <f t="shared" si="5"/>
        <v>33422.99</v>
      </c>
    </row>
    <row r="88" spans="1:8" s="4" customFormat="1" ht="12.75">
      <c r="A88" s="8" t="s">
        <v>154</v>
      </c>
      <c r="B88" s="8" t="s">
        <v>155</v>
      </c>
      <c r="C88" s="9">
        <v>0</v>
      </c>
      <c r="D88" s="9">
        <v>0</v>
      </c>
      <c r="E88" s="9">
        <f t="shared" si="4"/>
        <v>0</v>
      </c>
      <c r="F88" s="9">
        <v>7435</v>
      </c>
      <c r="G88" s="9">
        <v>0</v>
      </c>
      <c r="H88" s="9">
        <f t="shared" si="5"/>
        <v>7435</v>
      </c>
    </row>
    <row r="89" spans="1:8" s="4" customFormat="1" ht="12.75">
      <c r="A89" s="8" t="s">
        <v>156</v>
      </c>
      <c r="B89" s="8" t="s">
        <v>157</v>
      </c>
      <c r="C89" s="9">
        <v>0</v>
      </c>
      <c r="D89" s="9">
        <v>0</v>
      </c>
      <c r="E89" s="9">
        <f t="shared" si="4"/>
        <v>0</v>
      </c>
      <c r="F89" s="9">
        <v>500</v>
      </c>
      <c r="G89" s="9">
        <v>0</v>
      </c>
      <c r="H89" s="9">
        <f t="shared" si="5"/>
        <v>500</v>
      </c>
    </row>
    <row r="90" spans="1:8" s="4" customFormat="1" ht="12.75">
      <c r="A90" s="8" t="s">
        <v>158</v>
      </c>
      <c r="B90" s="8" t="s">
        <v>159</v>
      </c>
      <c r="C90" s="9">
        <v>0</v>
      </c>
      <c r="D90" s="9">
        <v>0</v>
      </c>
      <c r="E90" s="9">
        <f t="shared" si="4"/>
        <v>0</v>
      </c>
      <c r="F90" s="9">
        <v>450</v>
      </c>
      <c r="G90" s="9">
        <v>0</v>
      </c>
      <c r="H90" s="9">
        <f t="shared" si="5"/>
        <v>450</v>
      </c>
    </row>
    <row r="91" spans="1:8" s="4" customFormat="1" ht="12.75">
      <c r="A91" s="8" t="s">
        <v>160</v>
      </c>
      <c r="B91" s="8" t="s">
        <v>161</v>
      </c>
      <c r="C91" s="9">
        <v>616952.80000000005</v>
      </c>
      <c r="D91" s="9">
        <v>400000</v>
      </c>
      <c r="E91" s="9">
        <f t="shared" si="4"/>
        <v>216952.80000000005</v>
      </c>
      <c r="F91" s="9">
        <v>3919052.7999999998</v>
      </c>
      <c r="G91" s="9">
        <v>4675043.6100000003</v>
      </c>
      <c r="H91" s="9">
        <f t="shared" si="5"/>
        <v>-755990.81000000052</v>
      </c>
    </row>
    <row r="92" spans="1:8" s="4" customFormat="1" ht="12.75">
      <c r="A92" s="8" t="s">
        <v>162</v>
      </c>
      <c r="B92" s="8" t="s">
        <v>163</v>
      </c>
      <c r="C92" s="9">
        <v>1230</v>
      </c>
      <c r="D92" s="9">
        <v>0</v>
      </c>
      <c r="E92" s="9">
        <f t="shared" si="4"/>
        <v>1230</v>
      </c>
      <c r="F92" s="9">
        <v>4333</v>
      </c>
      <c r="G92" s="9">
        <v>0</v>
      </c>
      <c r="H92" s="9">
        <f t="shared" si="5"/>
        <v>4333</v>
      </c>
    </row>
    <row r="93" spans="1:8" s="4" customFormat="1" ht="12.75">
      <c r="A93" s="8" t="s">
        <v>164</v>
      </c>
      <c r="B93" s="8" t="s">
        <v>165</v>
      </c>
      <c r="C93" s="9">
        <v>0</v>
      </c>
      <c r="D93" s="9">
        <v>0</v>
      </c>
      <c r="E93" s="9">
        <f t="shared" si="4"/>
        <v>0</v>
      </c>
      <c r="F93" s="9">
        <v>250</v>
      </c>
      <c r="G93" s="9">
        <v>0</v>
      </c>
      <c r="H93" s="9">
        <f t="shared" si="5"/>
        <v>250</v>
      </c>
    </row>
    <row r="94" spans="1:8" s="4" customFormat="1" ht="12.75">
      <c r="A94" s="8" t="s">
        <v>166</v>
      </c>
      <c r="B94" s="8" t="s">
        <v>167</v>
      </c>
      <c r="C94" s="9">
        <v>0</v>
      </c>
      <c r="D94" s="9">
        <v>0</v>
      </c>
      <c r="E94" s="9">
        <f t="shared" si="4"/>
        <v>0</v>
      </c>
      <c r="F94" s="9">
        <v>463</v>
      </c>
      <c r="G94" s="9">
        <v>0</v>
      </c>
      <c r="H94" s="9">
        <f t="shared" si="5"/>
        <v>463</v>
      </c>
    </row>
    <row r="95" spans="1:8" s="4" customFormat="1" ht="12.75">
      <c r="A95" s="8" t="s">
        <v>168</v>
      </c>
      <c r="B95" s="8" t="s">
        <v>169</v>
      </c>
      <c r="C95" s="9">
        <v>0</v>
      </c>
      <c r="D95" s="9">
        <v>0</v>
      </c>
      <c r="E95" s="9">
        <f t="shared" si="4"/>
        <v>0</v>
      </c>
      <c r="F95" s="9">
        <v>10962</v>
      </c>
      <c r="G95" s="9">
        <v>0</v>
      </c>
      <c r="H95" s="9">
        <f t="shared" si="5"/>
        <v>10962</v>
      </c>
    </row>
    <row r="96" spans="1:8" s="4" customFormat="1" ht="12.75">
      <c r="A96" s="8" t="s">
        <v>170</v>
      </c>
      <c r="B96" s="8" t="s">
        <v>171</v>
      </c>
      <c r="C96" s="9">
        <v>25197.35</v>
      </c>
      <c r="D96" s="9">
        <v>29166.67</v>
      </c>
      <c r="E96" s="9">
        <f t="shared" si="4"/>
        <v>-3969.3199999999997</v>
      </c>
      <c r="F96" s="9">
        <v>158367.57999999999</v>
      </c>
      <c r="G96" s="9">
        <v>177471.35999999999</v>
      </c>
      <c r="H96" s="9">
        <f t="shared" si="5"/>
        <v>-19103.78</v>
      </c>
    </row>
    <row r="97" spans="1:8" s="4" customFormat="1" ht="12.75">
      <c r="A97" s="8" t="s">
        <v>172</v>
      </c>
      <c r="B97" s="8" t="s">
        <v>173</v>
      </c>
      <c r="C97" s="9">
        <v>233987.52</v>
      </c>
      <c r="D97" s="9">
        <v>83333.33</v>
      </c>
      <c r="E97" s="9">
        <f t="shared" si="4"/>
        <v>150654.19</v>
      </c>
      <c r="F97" s="9">
        <v>661457.53</v>
      </c>
      <c r="G97" s="9">
        <v>577423.64</v>
      </c>
      <c r="H97" s="9">
        <f t="shared" si="5"/>
        <v>84033.890000000014</v>
      </c>
    </row>
    <row r="98" spans="1:8" s="4" customFormat="1" ht="12.75">
      <c r="A98" s="8" t="s">
        <v>174</v>
      </c>
      <c r="B98" s="8" t="s">
        <v>175</v>
      </c>
      <c r="C98" s="9">
        <v>0</v>
      </c>
      <c r="D98" s="9">
        <v>0</v>
      </c>
      <c r="E98" s="9">
        <f t="shared" si="4"/>
        <v>0</v>
      </c>
      <c r="F98" s="9">
        <v>428.34</v>
      </c>
      <c r="G98" s="9">
        <v>0</v>
      </c>
      <c r="H98" s="9">
        <f t="shared" si="5"/>
        <v>428.34</v>
      </c>
    </row>
    <row r="99" spans="1:8" s="4" customFormat="1" ht="12.75">
      <c r="A99" s="8" t="s">
        <v>176</v>
      </c>
      <c r="B99" s="8" t="s">
        <v>177</v>
      </c>
      <c r="C99" s="9">
        <v>0</v>
      </c>
      <c r="D99" s="9">
        <v>0</v>
      </c>
      <c r="E99" s="9">
        <f t="shared" si="4"/>
        <v>0</v>
      </c>
      <c r="F99" s="9">
        <v>9255.01</v>
      </c>
      <c r="G99" s="9">
        <v>0</v>
      </c>
      <c r="H99" s="9">
        <f t="shared" si="5"/>
        <v>9255.01</v>
      </c>
    </row>
    <row r="100" spans="1:8" s="4" customFormat="1" ht="12.75">
      <c r="A100" s="8" t="s">
        <v>178</v>
      </c>
      <c r="B100" s="8" t="s">
        <v>179</v>
      </c>
      <c r="C100" s="9">
        <v>1798</v>
      </c>
      <c r="D100" s="9">
        <v>8333.33</v>
      </c>
      <c r="E100" s="9">
        <f t="shared" si="4"/>
        <v>-6535.33</v>
      </c>
      <c r="F100" s="9">
        <v>14893.05</v>
      </c>
      <c r="G100" s="9">
        <v>30480.57</v>
      </c>
      <c r="H100" s="9">
        <f t="shared" si="5"/>
        <v>-15587.52</v>
      </c>
    </row>
    <row r="101" spans="1:8" s="4" customFormat="1" ht="12.75">
      <c r="A101" s="8" t="s">
        <v>180</v>
      </c>
      <c r="B101" s="8" t="s">
        <v>181</v>
      </c>
      <c r="C101" s="9">
        <v>3428.39</v>
      </c>
      <c r="D101" s="9">
        <v>16666.669999999998</v>
      </c>
      <c r="E101" s="9">
        <f t="shared" si="4"/>
        <v>-13238.279999999999</v>
      </c>
      <c r="F101" s="9">
        <v>179323.05</v>
      </c>
      <c r="G101" s="9">
        <v>133333.35999999999</v>
      </c>
      <c r="H101" s="9">
        <f t="shared" si="5"/>
        <v>45989.69</v>
      </c>
    </row>
    <row r="102" spans="1:8" s="4" customFormat="1" ht="12.75">
      <c r="A102" s="8" t="s">
        <v>182</v>
      </c>
      <c r="B102" s="8" t="s">
        <v>183</v>
      </c>
      <c r="C102" s="9">
        <v>1543</v>
      </c>
      <c r="D102" s="9">
        <v>0</v>
      </c>
      <c r="E102" s="9">
        <f t="shared" si="4"/>
        <v>1543</v>
      </c>
      <c r="F102" s="9">
        <v>14906.71</v>
      </c>
      <c r="G102" s="9">
        <v>0</v>
      </c>
      <c r="H102" s="9">
        <f t="shared" si="5"/>
        <v>14906.71</v>
      </c>
    </row>
    <row r="103" spans="1:8" s="4" customFormat="1" ht="12.75">
      <c r="A103" s="8" t="s">
        <v>184</v>
      </c>
      <c r="B103" s="8" t="s">
        <v>185</v>
      </c>
      <c r="C103" s="9">
        <v>9805.2900000000009</v>
      </c>
      <c r="D103" s="9">
        <v>0</v>
      </c>
      <c r="E103" s="9">
        <f t="shared" si="4"/>
        <v>9805.2900000000009</v>
      </c>
      <c r="F103" s="9">
        <v>114391.29</v>
      </c>
      <c r="G103" s="9">
        <v>0</v>
      </c>
      <c r="H103" s="9">
        <f t="shared" si="5"/>
        <v>114391.29</v>
      </c>
    </row>
    <row r="104" spans="1:8" customFormat="1" ht="15">
      <c r="A104" s="10"/>
      <c r="B104" s="10"/>
      <c r="C104" s="11"/>
      <c r="D104" s="11"/>
      <c r="E104" s="11"/>
      <c r="F104" s="11"/>
      <c r="G104" s="11"/>
      <c r="H104" s="11"/>
    </row>
    <row r="105" spans="1:8" s="2" customFormat="1" ht="12.75">
      <c r="A105" s="12" t="s">
        <v>14</v>
      </c>
      <c r="B105" s="12" t="s">
        <v>53</v>
      </c>
      <c r="C105" s="13">
        <f>ROUND(SUBTOTAL(9, C75:C104), 5)</f>
        <v>1024324.61</v>
      </c>
      <c r="D105" s="13">
        <f>ROUND(SUBTOTAL(9, D75:D104), 5)</f>
        <v>955000</v>
      </c>
      <c r="E105" s="13">
        <f>C105-D105</f>
        <v>69324.609999999986</v>
      </c>
      <c r="F105" s="13">
        <f>ROUND(SUBTOTAL(9, F75:F104), 5)</f>
        <v>7031384.1100000003</v>
      </c>
      <c r="G105" s="13">
        <f>ROUND(SUBTOTAL(9, G75:G104), 5)</f>
        <v>8106006.5199999996</v>
      </c>
      <c r="H105" s="13">
        <f>F105-G105</f>
        <v>-1074622.4099999992</v>
      </c>
    </row>
    <row r="106" spans="1:8">
      <c r="A106" s="14" t="s">
        <v>14</v>
      </c>
    </row>
    <row r="107" spans="1:8" s="2" customFormat="1" ht="12.75">
      <c r="A107" s="12" t="s">
        <v>186</v>
      </c>
    </row>
    <row r="108" spans="1:8" s="4" customFormat="1" ht="12.75">
      <c r="A108" s="8" t="s">
        <v>187</v>
      </c>
      <c r="B108" s="8" t="s">
        <v>188</v>
      </c>
      <c r="C108" s="9">
        <v>15000</v>
      </c>
      <c r="D108" s="9">
        <v>0</v>
      </c>
      <c r="E108" s="9">
        <f>C108-D108</f>
        <v>15000</v>
      </c>
      <c r="F108" s="9">
        <v>51000</v>
      </c>
      <c r="G108" s="9">
        <v>36000</v>
      </c>
      <c r="H108" s="9">
        <f>F108-G108</f>
        <v>15000</v>
      </c>
    </row>
    <row r="109" spans="1:8" customFormat="1" ht="15">
      <c r="A109" s="10"/>
      <c r="B109" s="10"/>
      <c r="C109" s="11"/>
      <c r="D109" s="11"/>
      <c r="E109" s="11"/>
      <c r="F109" s="11"/>
      <c r="G109" s="11"/>
      <c r="H109" s="11"/>
    </row>
    <row r="110" spans="1:8" s="2" customFormat="1" ht="12.75">
      <c r="A110" s="12" t="s">
        <v>14</v>
      </c>
      <c r="B110" s="12" t="s">
        <v>53</v>
      </c>
      <c r="C110" s="13">
        <f>ROUND(SUBTOTAL(9, C106:C109), 5)</f>
        <v>15000</v>
      </c>
      <c r="D110" s="13">
        <f>ROUND(SUBTOTAL(9, D106:D109), 5)</f>
        <v>0</v>
      </c>
      <c r="E110" s="13">
        <f>C110-D110</f>
        <v>15000</v>
      </c>
      <c r="F110" s="13">
        <f>ROUND(SUBTOTAL(9, F106:F109), 5)</f>
        <v>51000</v>
      </c>
      <c r="G110" s="13">
        <f>ROUND(SUBTOTAL(9, G106:G109), 5)</f>
        <v>36000</v>
      </c>
      <c r="H110" s="13">
        <f>F110-G110</f>
        <v>15000</v>
      </c>
    </row>
    <row r="111" spans="1:8">
      <c r="A111" s="14" t="s">
        <v>14</v>
      </c>
    </row>
    <row r="112" spans="1:8" s="2" customFormat="1" ht="12.75">
      <c r="A112" s="12" t="s">
        <v>189</v>
      </c>
    </row>
    <row r="113" spans="1:8" s="4" customFormat="1" ht="12.75">
      <c r="A113" s="8" t="s">
        <v>195</v>
      </c>
      <c r="B113" s="8" t="s">
        <v>190</v>
      </c>
      <c r="C113" s="9">
        <v>0</v>
      </c>
      <c r="D113" s="9">
        <v>0</v>
      </c>
      <c r="E113" s="9">
        <f>C113-D113</f>
        <v>0</v>
      </c>
      <c r="F113" s="9">
        <v>0</v>
      </c>
      <c r="G113" s="9">
        <v>100000</v>
      </c>
      <c r="H113" s="9">
        <f>F113-G113</f>
        <v>-100000</v>
      </c>
    </row>
    <row r="114" spans="1:8" s="4" customFormat="1" ht="12.75">
      <c r="A114" s="8" t="s">
        <v>196</v>
      </c>
      <c r="B114" s="8" t="s">
        <v>197</v>
      </c>
      <c r="C114" s="9">
        <v>0</v>
      </c>
      <c r="D114" s="9">
        <v>0</v>
      </c>
      <c r="E114" s="9">
        <v>0</v>
      </c>
      <c r="F114" s="9">
        <v>21191.99</v>
      </c>
      <c r="G114" s="9">
        <v>0</v>
      </c>
      <c r="H114" s="9">
        <v>21191.99</v>
      </c>
    </row>
    <row r="115" spans="1:8" s="4" customFormat="1" ht="12.75">
      <c r="A115" s="8" t="s">
        <v>198</v>
      </c>
      <c r="B115" s="8" t="s">
        <v>191</v>
      </c>
      <c r="C115" s="9">
        <v>0</v>
      </c>
      <c r="D115" s="9">
        <v>0</v>
      </c>
      <c r="E115" s="9">
        <f>C115-D115</f>
        <v>0</v>
      </c>
      <c r="F115" s="9">
        <v>4145971.98</v>
      </c>
      <c r="G115" s="9">
        <v>4529778.3</v>
      </c>
      <c r="H115" s="9">
        <f>F115-G115</f>
        <v>-383806.31999999983</v>
      </c>
    </row>
    <row r="116" spans="1:8" s="4" customFormat="1" ht="12.75">
      <c r="A116" s="8" t="s">
        <v>199</v>
      </c>
      <c r="B116" s="8" t="s">
        <v>200</v>
      </c>
      <c r="C116" s="9">
        <v>0</v>
      </c>
      <c r="D116" s="9">
        <v>0</v>
      </c>
      <c r="E116" s="9">
        <f>C116-D116</f>
        <v>0</v>
      </c>
      <c r="F116" s="9">
        <v>1490424.32</v>
      </c>
      <c r="G116" s="9">
        <v>2200000</v>
      </c>
      <c r="H116" s="9">
        <f>F116-G116</f>
        <v>-709575.67999999993</v>
      </c>
    </row>
    <row r="117" spans="1:8" s="4" customFormat="1" ht="12.75">
      <c r="A117" s="8" t="s">
        <v>201</v>
      </c>
      <c r="B117" s="8" t="s">
        <v>192</v>
      </c>
      <c r="C117" s="9">
        <v>0</v>
      </c>
      <c r="D117" s="9">
        <v>0</v>
      </c>
      <c r="E117" s="9">
        <f>C117-D117</f>
        <v>0</v>
      </c>
      <c r="F117" s="9">
        <v>49465</v>
      </c>
      <c r="G117" s="9">
        <v>50000</v>
      </c>
      <c r="H117" s="9">
        <f>F117-G117</f>
        <v>-535</v>
      </c>
    </row>
    <row r="118" spans="1:8" customFormat="1" ht="15">
      <c r="A118" s="10"/>
      <c r="B118" s="10"/>
      <c r="C118" s="11"/>
      <c r="D118" s="11"/>
      <c r="E118" s="11"/>
      <c r="F118" s="11"/>
      <c r="G118" s="11"/>
      <c r="H118" s="11"/>
    </row>
    <row r="119" spans="1:8" s="2" customFormat="1" ht="13.5" thickBot="1">
      <c r="A119" s="12" t="s">
        <v>14</v>
      </c>
      <c r="B119" s="12" t="s">
        <v>53</v>
      </c>
      <c r="C119" s="13">
        <f>ROUND(SUBTOTAL(9, C111:C118), 5)</f>
        <v>0</v>
      </c>
      <c r="D119" s="13">
        <f>ROUND(SUBTOTAL(9, D111:D118), 5)</f>
        <v>0</v>
      </c>
      <c r="E119" s="13">
        <f>C119-D119</f>
        <v>0</v>
      </c>
      <c r="F119" s="13">
        <f>ROUND(SUBTOTAL(9, F111:F118), 5)</f>
        <v>5707053.29</v>
      </c>
      <c r="G119" s="13">
        <f>ROUND(SUBTOTAL(9, G111:G118), 5)</f>
        <v>6879778.2999999998</v>
      </c>
      <c r="H119" s="13">
        <f>F119-G119</f>
        <v>-1172725.0099999998</v>
      </c>
    </row>
    <row r="120" spans="1:8" customFormat="1" thickTop="1">
      <c r="A120" s="10"/>
      <c r="B120" s="10"/>
      <c r="C120" s="15"/>
      <c r="D120" s="15"/>
      <c r="E120" s="15"/>
      <c r="F120" s="15"/>
      <c r="G120" s="15"/>
      <c r="H120" s="15"/>
    </row>
    <row r="121" spans="1:8" s="2" customFormat="1" ht="12.75">
      <c r="A121" s="12" t="s">
        <v>14</v>
      </c>
      <c r="B121" s="12" t="s">
        <v>193</v>
      </c>
      <c r="C121" s="13">
        <f>ROUND(C32+C74+C105+C110+C119, 5)</f>
        <v>15256766.640000001</v>
      </c>
      <c r="D121" s="13">
        <f>ROUND(D32+D74+D105+D110+D119, 5)</f>
        <v>21126302.98</v>
      </c>
      <c r="E121" s="13">
        <f>C121-D121</f>
        <v>-5869536.3399999999</v>
      </c>
      <c r="F121" s="13">
        <f>ROUND(F32+F74+F105+F110+F119, 5)</f>
        <v>109290576.58</v>
      </c>
      <c r="G121" s="13">
        <f>ROUND(G32+G74+G105+G110+G119, 5)</f>
        <v>123289963.41</v>
      </c>
      <c r="H121" s="13">
        <f>F121-G121</f>
        <v>-13999386.829999998</v>
      </c>
    </row>
    <row r="122" spans="1:8" customFormat="1" ht="15">
      <c r="A122" s="10"/>
      <c r="B122" s="10"/>
      <c r="C122" s="11"/>
      <c r="D122" s="11"/>
      <c r="E122" s="11"/>
      <c r="F122" s="11"/>
      <c r="G122" s="11"/>
      <c r="H122" s="11"/>
    </row>
    <row r="123" spans="1:8">
      <c r="A123" s="14" t="s">
        <v>14</v>
      </c>
    </row>
    <row r="124" spans="1:8" customFormat="1" ht="15">
      <c r="A124" s="10"/>
      <c r="B124" s="10"/>
      <c r="C124" s="11"/>
      <c r="D124" s="11"/>
      <c r="E124" s="11"/>
      <c r="F124" s="11"/>
      <c r="G124" s="11"/>
      <c r="H124" s="11"/>
    </row>
    <row r="125" spans="1:8" s="2" customFormat="1" ht="13.5" thickBot="1">
      <c r="A125" s="12" t="s">
        <v>14</v>
      </c>
      <c r="B125" s="12" t="s">
        <v>194</v>
      </c>
      <c r="C125" s="13">
        <f>-(ROUND(-C7+C121-SUBTOTAL(9, C123:C124), 5))</f>
        <v>-238655.2</v>
      </c>
      <c r="D125" s="13">
        <f>-(ROUND(-D7+D121-SUBTOTAL(9, D123:D124), 5))</f>
        <v>-6108191.54</v>
      </c>
      <c r="E125" s="13">
        <f>C125-D125</f>
        <v>5869536.3399999999</v>
      </c>
      <c r="F125" s="13">
        <f>-(ROUND(-F7+F121-SUBTOTAL(9, F123:F124), 5))</f>
        <v>15854314.939999999</v>
      </c>
      <c r="G125" s="13">
        <f>-(ROUND(-G7+G121-SUBTOTAL(9, G123:G124), 5))</f>
        <v>2340119.63</v>
      </c>
      <c r="H125" s="13">
        <f>F125-G125</f>
        <v>13514195.309999999</v>
      </c>
    </row>
    <row r="126" spans="1:8" customFormat="1" ht="16.5" thickTop="1" thickBot="1">
      <c r="A126" s="16"/>
      <c r="B126" s="16"/>
      <c r="C126" s="17"/>
      <c r="D126" s="17"/>
      <c r="E126" s="17"/>
      <c r="F126" s="17"/>
      <c r="G126" s="17"/>
      <c r="H126" s="17"/>
    </row>
  </sheetData>
  <pageMargins left="0.70866141732283472" right="0.70866141732283472" top="1.7716535433070868" bottom="0.6692913385826772" header="0.31496062992125984" footer="0.31496062992125984"/>
  <pageSetup orientation="landscape" r:id="rId1"/>
  <headerFooter>
    <oddHeader>&amp;C&amp;"Times New Roman,Normal"&amp;18&amp;EEjecución Presupuestaria Agosto 2017</oddHeader>
    <oddFooter>&amp;L&amp;08&amp;"MS San Serif"&amp;R&amp;08&amp;"MS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Aguiar</dc:creator>
  <cp:lastModifiedBy>jberiguete</cp:lastModifiedBy>
  <cp:lastPrinted>2017-11-20T15:53:41Z</cp:lastPrinted>
  <dcterms:created xsi:type="dcterms:W3CDTF">2017-09-06T13:25:11Z</dcterms:created>
  <dcterms:modified xsi:type="dcterms:W3CDTF">2017-11-20T15:53:42Z</dcterms:modified>
</cp:coreProperties>
</file>