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bril 2023\"/>
    </mc:Choice>
  </mc:AlternateContent>
  <xr:revisionPtr revIDLastSave="0" documentId="13_ncr:1_{FBA54B9D-DF21-4712-B362-CD0E703126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G" sheetId="7" r:id="rId1"/>
  </sheets>
  <definedNames>
    <definedName name="_xlnm.Print_Area" localSheetId="0">BG!$A$4:$E$60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C19" i="7" s="1"/>
  <c r="C27" i="7" s="1"/>
  <c r="C16" i="7"/>
  <c r="C25" i="7"/>
  <c r="E19" i="7"/>
  <c r="C34" i="7"/>
  <c r="C49" i="7" s="1"/>
  <c r="C50" i="7" s="1"/>
  <c r="E38" i="7"/>
  <c r="E40" i="7" s="1"/>
  <c r="C38" i="7"/>
  <c r="C40" i="7" s="1"/>
  <c r="E48" i="7"/>
  <c r="E34" i="7"/>
  <c r="E49" i="7" s="1"/>
  <c r="C48" i="7"/>
  <c r="E25" i="7"/>
  <c r="E27" i="7" s="1"/>
  <c r="E50" i="7" l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<sst xmlns="http://schemas.openxmlformats.org/spreadsheetml/2006/main" count="38" uniqueCount="38">
  <si>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</si>
  <si>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</si>
  <si>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</si>
  <si>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</si>
  <si>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</si>
  <si>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</si>
  <si>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</si>
  <si>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</si>
  <si>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</si>
  <si>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</si>
  <si>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</si>
  <si>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</si>
  <si>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</si>
  <si>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</si>
  <si>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</si>
  <si>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</si>
  <si>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</si>
  <si>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</si>
  <si>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</si>
  <si>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</si>
  <si>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</si>
  <si>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</si>
  <si>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</si>
  <si>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</si>
  <si>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</si>
  <si>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</si>
  <si>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</si>
  <si>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</si>
  <si>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</si>
  <si>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</si>
  <si>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</si>
  <si>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</si>
  <si>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</si>
  <si>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</si>
  <si>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</si>
  <si>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</si>
  <si>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 xml:space="preserve">  </t>
  </si>
  <si>
    <t>ABRIL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</si>
</sst>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80">
    <xf numFmtId="0" fontId="0" fillId="0" borderId="0" xfId="0"/>
    <xf numFmtId="0" fontId="4" fillId="0" borderId="0" xfId="36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Alignment="1">
      <alignment horizontal="right"/>
    </xf>
    <xf numFmtId="166" fontId="33" fillId="0" borderId="0" xfId="36" applyNumberFormat="1" applyFont="1" applyAlignment="1">
      <alignment horizontal="righ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43" fontId="8" fillId="0" borderId="0" xfId="36" applyNumberFormat="1" applyFont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3" fontId="7" fillId="0" borderId="2" xfId="3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tas 2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24" name="Imagen 1">
          <a:extLst>
            <a:ext uri="{FF2B5EF4-FFF2-40B4-BE49-F238E27FC236}">
              <a16:creationId xmlns:a16="http://schemas.microsoft.com/office/drawing/2014/main" id="{472A2DC6-4123-854B-6F1A-5A2EBA13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6"/>
  <sheetViews>
    <sheetView tabSelected="1" topLeftCell="A3" zoomScale="60" zoomScaleNormal="60" zoomScaleSheetLayoutView="59" workbookViewId="0">
      <selection activeCell="G47" sqref="G47"/>
    </sheetView>
  </sheetViews>
  <sheetFormatPr baseColWidth="10" defaultRowHeight="20.25" x14ac:dyDescent="0.3"/>
  <cols>
    <col min="1" max="1" width="49" style="19" customWidth="1"/>
    <col min="2" max="2" width="44" style="19" customWidth="1"/>
    <col min="3" max="3" width="26.7109375" style="20" customWidth="1"/>
    <col min="4" max="4" width="1.28515625" style="20" customWidth="1"/>
    <col min="5" max="5" width="28.42578125" style="20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/>
    <row r="5" spans="1:251" ht="1.5" customHeight="1" x14ac:dyDescent="0.3"/>
    <row r="6" spans="1:251" ht="30" customHeight="1" x14ac:dyDescent="0.3">
      <c r="A6" s="75" t="s">
        <v>26</v>
      </c>
      <c r="B6" s="75"/>
      <c r="C6" s="75"/>
      <c r="D6" s="75"/>
      <c r="E6" s="75"/>
    </row>
    <row r="7" spans="1:251" ht="18.75" x14ac:dyDescent="0.3">
      <c r="A7" s="77" t="s">
        <v>10</v>
      </c>
      <c r="B7" s="77"/>
      <c r="C7" s="77"/>
      <c r="D7" s="77"/>
      <c r="E7" s="77"/>
    </row>
    <row r="8" spans="1:251" ht="26.25" customHeight="1" x14ac:dyDescent="0.3">
      <c r="A8" s="78" t="s">
        <v>37</v>
      </c>
      <c r="B8" s="78"/>
      <c r="C8" s="78"/>
      <c r="D8" s="78"/>
      <c r="E8" s="78"/>
    </row>
    <row r="9" spans="1:251" ht="27" customHeight="1" x14ac:dyDescent="0.3">
      <c r="A9" s="78" t="s">
        <v>0</v>
      </c>
      <c r="B9" s="78"/>
      <c r="C9" s="78"/>
      <c r="D9" s="78"/>
      <c r="E9" s="78"/>
    </row>
    <row r="10" spans="1:251" ht="15" customHeight="1" x14ac:dyDescent="0.35">
      <c r="A10" s="3"/>
      <c r="B10" s="3"/>
      <c r="C10" s="3"/>
      <c r="D10" s="3"/>
      <c r="E10" s="3"/>
    </row>
    <row r="11" spans="1:251" x14ac:dyDescent="0.3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x14ac:dyDescent="0.3">
      <c r="A12" s="4"/>
      <c r="B12" s="4"/>
      <c r="C12" s="21"/>
      <c r="D12" s="21"/>
      <c r="E12" s="21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x14ac:dyDescent="0.3">
      <c r="A13" s="79" t="s">
        <v>1</v>
      </c>
      <c r="B13" s="79"/>
      <c r="C13" s="79"/>
      <c r="D13" s="79"/>
      <c r="E13" s="79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x14ac:dyDescent="0.3">
      <c r="A14" s="9"/>
      <c r="B14" s="9"/>
      <c r="C14" s="10"/>
      <c r="D14" s="10"/>
      <c r="E14" s="10"/>
      <c r="F14" s="6"/>
      <c r="G14" s="6"/>
      <c r="H14" s="6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x14ac:dyDescent="0.3">
      <c r="A15" s="8" t="s">
        <v>2</v>
      </c>
      <c r="B15" s="8"/>
      <c r="C15" s="42">
        <v>2023</v>
      </c>
      <c r="D15" s="42"/>
      <c r="E15" s="29">
        <v>2022</v>
      </c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x14ac:dyDescent="0.3">
      <c r="A16" s="11" t="s">
        <v>11</v>
      </c>
      <c r="B16" s="11"/>
      <c r="C16" s="31">
        <f>400000+74689086.97+1211924.28+402350034.26+63084.63</f>
        <v>478714130.13999999</v>
      </c>
      <c r="D16" s="31"/>
      <c r="E16" s="35">
        <v>280922446.75</v>
      </c>
      <c r="F16" s="10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x14ac:dyDescent="0.3">
      <c r="A17" s="22" t="s">
        <v>30</v>
      </c>
      <c r="B17" s="22"/>
      <c r="C17" s="59">
        <f>299493.5+76135.35+813893.54+203947.51</f>
        <v>1393469.9000000001</v>
      </c>
      <c r="D17" s="59"/>
      <c r="E17" s="60">
        <v>1423189.14</v>
      </c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x14ac:dyDescent="0.3">
      <c r="A18" s="11" t="s">
        <v>31</v>
      </c>
      <c r="B18" s="12"/>
      <c r="C18" s="73">
        <v>0</v>
      </c>
      <c r="D18" s="61"/>
      <c r="E18" s="64">
        <v>1456298.18</v>
      </c>
      <c r="F18" s="6"/>
      <c r="G18" s="21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x14ac:dyDescent="0.3">
      <c r="A19" s="8" t="s">
        <v>3</v>
      </c>
      <c r="B19" s="8"/>
      <c r="C19" s="32">
        <f>SUM(C16:C18)</f>
        <v>480107600.03999996</v>
      </c>
      <c r="D19" s="32"/>
      <c r="E19" s="36">
        <f>SUM(E16:E18)</f>
        <v>283801934.06999999</v>
      </c>
      <c r="F19" s="6"/>
      <c r="G19" s="6"/>
      <c r="H19" s="6"/>
      <c r="I19" s="4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x14ac:dyDescent="0.3">
      <c r="A20" s="9" t="s">
        <v>12</v>
      </c>
      <c r="B20" s="9"/>
      <c r="C20" s="32"/>
      <c r="D20" s="32"/>
      <c r="E20" s="37"/>
      <c r="F20" s="6"/>
      <c r="G20" s="6"/>
      <c r="H20" s="6"/>
      <c r="I20" s="43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x14ac:dyDescent="0.3">
      <c r="A21" s="8" t="s">
        <v>4</v>
      </c>
      <c r="B21" s="8"/>
      <c r="C21" s="32"/>
      <c r="D21" s="32"/>
      <c r="E21" s="37"/>
      <c r="F21" s="6"/>
      <c r="G21" s="6"/>
      <c r="H21" s="6"/>
      <c r="I21" s="4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x14ac:dyDescent="0.3">
      <c r="A22" s="22" t="s">
        <v>32</v>
      </c>
      <c r="B22" s="22"/>
      <c r="C22" s="44">
        <v>13177684.039999999</v>
      </c>
      <c r="D22" s="44"/>
      <c r="E22" s="38">
        <v>3916190.7</v>
      </c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x14ac:dyDescent="0.3">
      <c r="A23" s="22" t="s">
        <v>33</v>
      </c>
      <c r="B23" s="22"/>
      <c r="C23" s="63">
        <v>0</v>
      </c>
      <c r="D23" s="62"/>
      <c r="E23" s="64">
        <v>2322640.7999999998</v>
      </c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x14ac:dyDescent="0.3">
      <c r="A24" s="12"/>
      <c r="B24" s="12"/>
      <c r="C24" s="61"/>
      <c r="D24" s="61"/>
      <c r="E24" s="39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x14ac:dyDescent="0.3">
      <c r="A25" s="8" t="s">
        <v>13</v>
      </c>
      <c r="B25" s="8"/>
      <c r="C25" s="65">
        <f>ROUND(SUBTOTAL(9, C20:C24), 5)</f>
        <v>13177684.039999999</v>
      </c>
      <c r="D25" s="45"/>
      <c r="E25" s="66">
        <f>ROUND(SUBTOTAL(9, E20:E24), 5)</f>
        <v>6238831.5</v>
      </c>
      <c r="F25" s="6"/>
      <c r="G25" s="13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x14ac:dyDescent="0.3">
      <c r="A26" s="12"/>
      <c r="B26" s="12"/>
      <c r="C26" s="61"/>
      <c r="D26" s="61"/>
      <c r="E26" s="39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21" thickBot="1" x14ac:dyDescent="0.35">
      <c r="A27" s="8" t="s">
        <v>5</v>
      </c>
      <c r="B27" s="8"/>
      <c r="C27" s="67">
        <f>C19+C25</f>
        <v>493285284.07999998</v>
      </c>
      <c r="D27" s="45"/>
      <c r="E27" s="68">
        <f>E19+E25</f>
        <v>290040765.56999999</v>
      </c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21" thickTop="1" x14ac:dyDescent="0.3">
      <c r="A28" s="12"/>
      <c r="B28" s="12"/>
      <c r="C28" s="61"/>
      <c r="D28" s="61"/>
      <c r="E28" s="39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x14ac:dyDescent="0.3">
      <c r="A29" s="8" t="s">
        <v>14</v>
      </c>
      <c r="B29" s="8"/>
      <c r="C29" s="32"/>
      <c r="D29" s="32"/>
      <c r="E29" s="3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x14ac:dyDescent="0.3">
      <c r="A30" s="9"/>
      <c r="B30" s="9"/>
      <c r="C30" s="32"/>
      <c r="D30" s="32"/>
      <c r="E30" s="3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x14ac:dyDescent="0.3">
      <c r="A31" s="8" t="s">
        <v>6</v>
      </c>
      <c r="B31" s="8"/>
      <c r="C31" s="31"/>
      <c r="D31" s="31"/>
      <c r="E31" s="35"/>
      <c r="F31" s="6"/>
      <c r="G31" s="6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x14ac:dyDescent="0.3">
      <c r="A32" s="11" t="s">
        <v>22</v>
      </c>
      <c r="B32" s="8"/>
      <c r="C32" s="31">
        <v>4717.29</v>
      </c>
      <c r="D32" s="31"/>
      <c r="E32" s="35">
        <v>2680.54</v>
      </c>
      <c r="F32" s="6"/>
      <c r="G32" s="6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x14ac:dyDescent="0.3">
      <c r="A33" s="22" t="s">
        <v>34</v>
      </c>
      <c r="B33" s="22"/>
      <c r="C33" s="47">
        <v>7408844.54</v>
      </c>
      <c r="D33" s="59"/>
      <c r="E33" s="48">
        <v>2149255.48</v>
      </c>
      <c r="F33" s="6"/>
      <c r="G33" s="6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x14ac:dyDescent="0.3">
      <c r="A34" s="8" t="s">
        <v>7</v>
      </c>
      <c r="B34" s="8"/>
      <c r="C34" s="69">
        <f>+C32+C33</f>
        <v>7413561.8300000001</v>
      </c>
      <c r="D34" s="45"/>
      <c r="E34" s="70">
        <f>SUM(E32:E33)</f>
        <v>2151936.02</v>
      </c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x14ac:dyDescent="0.3">
      <c r="A35" s="8"/>
      <c r="B35" s="8"/>
      <c r="C35" s="45"/>
      <c r="D35" s="45"/>
      <c r="E35" s="46"/>
      <c r="F35" s="6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x14ac:dyDescent="0.3">
      <c r="A36" s="8" t="s">
        <v>36</v>
      </c>
      <c r="B36" s="8"/>
      <c r="C36" s="49"/>
      <c r="D36" s="49"/>
      <c r="E36" s="50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x14ac:dyDescent="0.3">
      <c r="A37" s="11" t="s">
        <v>24</v>
      </c>
      <c r="B37" s="11"/>
      <c r="C37" s="51">
        <v>0</v>
      </c>
      <c r="D37" s="49"/>
      <c r="E37" s="52">
        <v>0</v>
      </c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21" thickBot="1" x14ac:dyDescent="0.35">
      <c r="A38" s="8" t="s">
        <v>25</v>
      </c>
      <c r="B38" s="8"/>
      <c r="C38" s="53">
        <f>+C37</f>
        <v>0</v>
      </c>
      <c r="D38" s="49"/>
      <c r="E38" s="54">
        <f>+E37</f>
        <v>0</v>
      </c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ht="21" thickTop="1" x14ac:dyDescent="0.3">
      <c r="A39" s="12"/>
      <c r="B39" s="12"/>
      <c r="C39" s="55"/>
      <c r="D39" s="55"/>
      <c r="E39" s="5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x14ac:dyDescent="0.3">
      <c r="A40" s="8" t="s">
        <v>15</v>
      </c>
      <c r="B40" s="8"/>
      <c r="C40" s="57">
        <f>+C34+C38</f>
        <v>7413561.8300000001</v>
      </c>
      <c r="D40" s="57"/>
      <c r="E40" s="58">
        <f>+E34+E38</f>
        <v>2151936.02</v>
      </c>
      <c r="F40" s="6"/>
      <c r="G40" s="10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x14ac:dyDescent="0.3">
      <c r="A41" s="9"/>
      <c r="B41" s="9"/>
      <c r="C41" s="32"/>
      <c r="D41" s="32"/>
      <c r="E41" s="37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x14ac:dyDescent="0.3">
      <c r="A42" s="8" t="s">
        <v>17</v>
      </c>
      <c r="B42" s="8"/>
      <c r="C42" s="31"/>
      <c r="D42" s="31"/>
      <c r="E42" s="35"/>
      <c r="F42" s="5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x14ac:dyDescent="0.3">
      <c r="A43" s="22" t="s">
        <v>18</v>
      </c>
      <c r="B43" s="22"/>
      <c r="C43" s="20">
        <v>0</v>
      </c>
      <c r="E43" s="35">
        <v>0</v>
      </c>
      <c r="F43" s="1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x14ac:dyDescent="0.3">
      <c r="A44" s="22" t="s">
        <v>16</v>
      </c>
      <c r="B44" s="22"/>
      <c r="C44" s="33">
        <v>435757847.52999997</v>
      </c>
      <c r="D44" s="33"/>
      <c r="E44" s="40">
        <v>260720294.69</v>
      </c>
      <c r="F44" s="16"/>
      <c r="G44" s="6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x14ac:dyDescent="0.3">
      <c r="A45" s="22" t="s">
        <v>23</v>
      </c>
      <c r="B45" s="22"/>
      <c r="C45" s="33">
        <v>-4550401.4400000004</v>
      </c>
      <c r="D45" s="33"/>
      <c r="E45" s="40">
        <v>-6455714.9100000001</v>
      </c>
      <c r="F45" s="16"/>
      <c r="G45" s="6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x14ac:dyDescent="0.3">
      <c r="A46" s="22" t="s">
        <v>8</v>
      </c>
      <c r="B46" s="22"/>
      <c r="C46" s="73">
        <v>54664276.159999996</v>
      </c>
      <c r="D46" s="71"/>
      <c r="E46" s="48">
        <v>33624249.770000003</v>
      </c>
      <c r="F46" s="1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x14ac:dyDescent="0.3">
      <c r="A47" s="12"/>
      <c r="B47" s="12"/>
      <c r="C47" s="61"/>
      <c r="D47" s="61"/>
      <c r="E47" s="39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x14ac:dyDescent="0.3">
      <c r="A48" s="22" t="s">
        <v>35</v>
      </c>
      <c r="B48" s="22"/>
      <c r="C48" s="74">
        <f>SUM(C43:C46)</f>
        <v>485871722.25</v>
      </c>
      <c r="D48" s="72"/>
      <c r="E48" s="66">
        <f>+E44+E45+E46</f>
        <v>287888829.55000001</v>
      </c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21" thickBot="1" x14ac:dyDescent="0.35">
      <c r="A49" s="8" t="s">
        <v>9</v>
      </c>
      <c r="B49" s="8"/>
      <c r="C49" s="34">
        <f>C34+C48</f>
        <v>493285284.07999998</v>
      </c>
      <c r="D49" s="45"/>
      <c r="E49" s="41">
        <f>E34+E48</f>
        <v>290040765.56999999</v>
      </c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21" thickTop="1" x14ac:dyDescent="0.3">
      <c r="A50" s="12"/>
      <c r="B50" s="12"/>
      <c r="C50" s="30">
        <f>C49-C27</f>
        <v>0</v>
      </c>
      <c r="D50" s="30"/>
      <c r="E50" s="39">
        <f>E49-E27</f>
        <v>0</v>
      </c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x14ac:dyDescent="0.3">
      <c r="A51" s="12"/>
      <c r="B51" s="12"/>
      <c r="C51" s="15"/>
      <c r="D51" s="15"/>
      <c r="E51" s="15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x14ac:dyDescent="0.3">
      <c r="A52" s="12"/>
      <c r="B52" s="12"/>
      <c r="C52" s="15"/>
      <c r="D52" s="15"/>
      <c r="E52" s="15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x14ac:dyDescent="0.3">
      <c r="A53" s="76" t="s">
        <v>27</v>
      </c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x14ac:dyDescent="0.3">
      <c r="A54" s="76" t="s">
        <v>28</v>
      </c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x14ac:dyDescent="0.3">
      <c r="A55" s="17"/>
      <c r="B55" s="17"/>
      <c r="C55" s="17"/>
      <c r="D55" s="1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x14ac:dyDescent="0.3">
      <c r="A56" s="17"/>
      <c r="B56" s="17"/>
      <c r="C56" s="17"/>
      <c r="D56" s="1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x14ac:dyDescent="0.3">
      <c r="A57" s="17"/>
      <c r="B57" s="17"/>
      <c r="C57" s="17"/>
      <c r="D57" s="1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1:251" ht="22.5" x14ac:dyDescent="0.3">
      <c r="A58" s="6" t="s">
        <v>29</v>
      </c>
      <c r="B58" s="27"/>
      <c r="C58" s="6"/>
      <c r="D58" s="6"/>
      <c r="E58" s="17" t="s">
        <v>21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1:251" ht="22.5" x14ac:dyDescent="0.3">
      <c r="A59" s="23" t="s">
        <v>20</v>
      </c>
      <c r="B59" s="28"/>
      <c r="C59" s="6"/>
      <c r="D59" s="6"/>
      <c r="E59" s="18" t="s">
        <v>19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1" x14ac:dyDescent="0.3">
      <c r="A60" s="17"/>
      <c r="B60" s="17"/>
      <c r="C60" s="17"/>
      <c r="D60" s="17"/>
      <c r="E60" s="1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x14ac:dyDescent="0.3">
      <c r="A61" s="17"/>
      <c r="B61" s="17"/>
      <c r="C61" s="17"/>
      <c r="D61" s="1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x14ac:dyDescent="0.3">
      <c r="A62" s="25"/>
      <c r="B62" s="26"/>
      <c r="C62" s="26"/>
      <c r="D62" s="2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x14ac:dyDescent="0.3">
      <c r="A63" s="23"/>
      <c r="B63" s="26"/>
      <c r="C63" s="26"/>
      <c r="D63" s="2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2.25" customHeight="1" x14ac:dyDescent="0.3">
      <c r="A64" s="24"/>
      <c r="B64" s="6"/>
      <c r="C64" s="10"/>
      <c r="D64" s="10"/>
      <c r="E64" s="2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x14ac:dyDescent="0.3">
      <c r="A65" s="6"/>
      <c r="B65" s="6"/>
      <c r="C65" s="10"/>
      <c r="D65" s="10"/>
      <c r="E65" s="1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x14ac:dyDescent="0.3">
      <c r="A66" s="6"/>
      <c r="B66" s="6"/>
      <c r="C66" s="10"/>
      <c r="D66" s="10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2023-04-05T15:51:27Z</cp:lastPrinted>
  <dcterms:created xsi:type="dcterms:W3CDTF">2013-01-30T15:16:21Z</dcterms:created>
  <dcterms:modified xsi:type="dcterms:W3CDTF">2023-05-22T19:30:38Z</dcterms:modified>
</cp:coreProperties>
</file>