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noviembre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C17" i="7" l="1"/>
  <c r="C16" i="7"/>
  <c r="C19" i="7" s="1"/>
  <c r="C27" i="7" s="1"/>
  <c r="C25" i="7"/>
  <c r="E19" i="7"/>
  <c r="E27" i="7" s="1"/>
  <c r="C34" i="7"/>
  <c r="C49" i="7" s="1"/>
  <c r="C50" i="7" s="1"/>
  <c r="E38" i="7"/>
  <c r="C38" i="7"/>
  <c r="E48" i="7"/>
  <c r="E34" i="7"/>
  <c r="C48" i="7"/>
  <c r="E25" i="7"/>
  <c r="E40" i="7"/>
  <c r="C40" i="7"/>
  <c r="E49" i="7"/>
  <c r="E50" i="7" s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<sst xmlns="http://schemas.openxmlformats.org/spreadsheetml/2006/main" count="38" uniqueCount="38">
  <si>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</si>
  <si>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</si>
  <si>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</si>
  <si>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</si>
  <si>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</si>
  <si>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</si>
  <si>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</si>
  <si>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</si>
  <si>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</si>
  <si>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</si>
  <si>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</si>
  <si>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</si>
  <si>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</si>
  <si>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</si>
  <si>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</si>
  <si>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</si>
  <si>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</si>
  <si>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</si>
  <si>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</si>
  <si>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</si>
  <si>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</si>
  <si>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</si>
  <si>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</si>
  <si>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</si>
  <si>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</si>
  <si>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</si>
  <si>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</si>
  <si>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</si>
  <si>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</si>
  <si>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</si>
  <si>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</si>
  <si>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</si>
  <si>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</si>
  <si>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</si>
  <si>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</si>
  <si>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</si>
  <si>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</si>
  <si>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NOVIEMBRE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</si>
</sst>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0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" zoomScale="60" zoomScaleNormal="60" zoomScaleSheetLayoutView="59" workbookViewId="0">
      <selection activeCell="B16" sqref="B16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2022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400000+68416475.16+1316319.66+354051656.94+106643.38</f>
        <v>424291095.13999999</v>
      </c>
      <c r="D16" s="38"/>
      <c r="E16" s="42">
        <v>257087180.03999999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132007.14+171304.55+813893.54+698667.79</f>
        <v>1815873.02</v>
      </c>
      <c r="D17" s="70"/>
      <c r="E17" s="71">
        <v>2446925.2000000002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1456298.18</v>
      </c>
      <c r="D18" s="72"/>
      <c r="E18" s="73">
        <v>0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427563266.33999997</v>
      </c>
      <c r="D19" s="39"/>
      <c r="E19" s="43">
        <f>SUM(E16:E18)</f>
        <v>259534105.23999998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11356925.880000001</v>
      </c>
      <c r="D22" s="51"/>
      <c r="E22" s="45">
        <v>3668195.32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249006.44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11605932.32</v>
      </c>
      <c r="D25" s="52"/>
      <c r="E25" s="78">
        <f>ROUND(SUBTOTAL(9, E20:E24), 5)</f>
        <v>3668195.32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439169198.65999997</v>
      </c>
      <c r="D27" s="52"/>
      <c r="E27" s="80">
        <f>E19+E25</f>
        <v>263202300.55999997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2011.54</v>
      </c>
      <c r="D32" s="38"/>
      <c r="E32" s="42">
        <v>6894.29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4473967.33</v>
      </c>
      <c r="D33" s="70"/>
      <c r="E33" s="55">
        <v>2535019.6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4475978.87</v>
      </c>
      <c r="D34" s="52"/>
      <c r="E34" s="82">
        <f>SUM(E32:E33)</f>
        <v>2541913.89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4475978.87</v>
      </c>
      <c r="D40" s="67"/>
      <c r="E40" s="68">
        <f>+E34+E38</f>
        <v>2541913.89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260720294.69</v>
      </c>
      <c r="D44" s="40"/>
      <c r="E44" s="47">
        <v>235510291.71000001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-6460712.9100000001</v>
      </c>
      <c r="D45" s="40"/>
      <c r="E45" s="47">
        <v>-6472900.9100000001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180433638.00999999</v>
      </c>
      <c r="D46" s="84"/>
      <c r="E46" s="55">
        <v>31622995.870000001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434693219.78999996</v>
      </c>
      <c r="D48" s="85"/>
      <c r="E48" s="78">
        <f>+E44+E45+E46</f>
        <v>260660386.67000002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439169198.65999997</v>
      </c>
      <c r="D49" s="52"/>
      <c r="E49" s="48">
        <f>E34+E48</f>
        <v>263202300.56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2022-12-19T16:41:19Z</cp:lastPrinted>
  <dcterms:created xsi:type="dcterms:W3CDTF">2013-01-30T15:16:21Z</dcterms:created>
  <dcterms:modified xsi:type="dcterms:W3CDTF">2022-12-19T16:41:26Z</dcterms:modified>
</cp:coreProperties>
</file>