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GD DIDA\DIDA\Documentos publicar marzo 2022\"/>
    </mc:Choice>
  </mc:AlternateContent>
  <bookViews>
    <workbookView xWindow="0" yWindow="0" windowWidth="20490" windowHeight="7155"/>
  </bookViews>
  <sheets>
    <sheet name="1 ER TRIMESTRAL 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1" i="1" l="1"/>
  <c r="B189" i="1"/>
  <c r="B156" i="1" l="1"/>
  <c r="B132" i="1"/>
  <c r="B108" i="1"/>
  <c r="B88" i="1"/>
  <c r="B63" i="1"/>
  <c r="B62" i="1"/>
  <c r="B61" i="1"/>
  <c r="B60" i="1"/>
  <c r="B64" i="1" l="1"/>
  <c r="C61" i="1" s="1"/>
  <c r="C63" i="1" l="1"/>
  <c r="C60" i="1"/>
  <c r="C62" i="1"/>
  <c r="C64" i="1" l="1"/>
</calcChain>
</file>

<file path=xl/sharedStrings.xml><?xml version="1.0" encoding="utf-8"?>
<sst xmlns="http://schemas.openxmlformats.org/spreadsheetml/2006/main" count="97" uniqueCount="68">
  <si>
    <t>Xiomara de Coo.</t>
  </si>
  <si>
    <t>Directora de Planificacion y Desarrollo</t>
  </si>
  <si>
    <t>Distribucion de Asistencias Brindadas por Tipos de Seguros</t>
  </si>
  <si>
    <t>Enero-Marzo 2022</t>
  </si>
  <si>
    <t>Tipos de Seguros</t>
  </si>
  <si>
    <t>Cantidad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</si>
  <si>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</si>
  <si>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</si>
  <si>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</si>
  <si>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</si>
  <si>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</si>
  <si>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</si>
  <si>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</si>
  <si>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</si>
  <si>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</si>
  <si>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</si>
  <si>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</si>
  <si>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</si>
  <si>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</si>
  <si>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Cap. Megacentro </t>
  </si>
  <si>
    <t>Puerto Plata</t>
  </si>
  <si>
    <t xml:space="preserve">La Vega </t>
  </si>
  <si>
    <t xml:space="preserve">Barahona </t>
  </si>
  <si>
    <t>Mao</t>
  </si>
  <si>
    <t>Sambil</t>
  </si>
  <si>
    <t xml:space="preserve">Higüey </t>
  </si>
  <si>
    <t xml:space="preserve">San Francisco de Macorís </t>
  </si>
  <si>
    <t xml:space="preserve">Samaná </t>
  </si>
  <si>
    <t xml:space="preserve">San Juan de la Maguana </t>
  </si>
  <si>
    <t xml:space="preserve">Azua </t>
  </si>
  <si>
    <t>Bahoruco</t>
  </si>
  <si>
    <t>Bávaro</t>
  </si>
  <si>
    <t>San Cristobal</t>
  </si>
  <si>
    <t>Quejas, Reclamaciones y Denuncias Atendidas por Tipos de Seguros</t>
  </si>
  <si>
    <t>Quejas, Reclamaciones y Denuncias Atendidas por Oficinas</t>
  </si>
  <si>
    <t xml:space="preserve"> Oficinas</t>
  </si>
  <si>
    <t>Santiago</t>
  </si>
  <si>
    <t>San P. de Macorís</t>
  </si>
  <si>
    <t>CAP Megacentro</t>
  </si>
  <si>
    <t>La Romana</t>
  </si>
  <si>
    <t xml:space="preserve">Puerto Plata </t>
  </si>
  <si>
    <t>La Vega</t>
  </si>
  <si>
    <t>Higüey</t>
  </si>
  <si>
    <t>San F. de Macorís</t>
  </si>
  <si>
    <t>Barahona</t>
  </si>
  <si>
    <t>Azua</t>
  </si>
  <si>
    <t xml:space="preserve">Bahoruco </t>
  </si>
  <si>
    <t>San J. de la Maguana</t>
  </si>
  <si>
    <t xml:space="preserve">Actividades  de Promoción </t>
  </si>
  <si>
    <t>Actividades Realizadas</t>
  </si>
  <si>
    <t xml:space="preserve">Charlas Realizadas Sobre el Sistema Dominicano de Seguridad Social </t>
  </si>
  <si>
    <t xml:space="preserve">Encuentros y Reuniones de Promoción con Encargados de Recursos Humanos de Empresas Públicas y Privadas </t>
  </si>
  <si>
    <t>Talleres Impartidos</t>
  </si>
  <si>
    <t>Operativos de Orientación y Defensoría en Centros de Salud y Centros de Trabajos</t>
  </si>
  <si>
    <t xml:space="preserve">Conversatorios Realizadas Sobre el Sistema Dominicano de Seguridad Social </t>
  </si>
  <si>
    <t xml:space="preserve">Descripción </t>
  </si>
  <si>
    <t xml:space="preserve">Cantidad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</si>
  <si>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</si>
  <si>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</si>
  <si>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</si>
  <si>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>Cartas de No Cobertura entregadas  a los Afiliados</t>
  </si>
  <si>
    <t xml:space="preserve">Históricos de Descuentos Solicitados a la TSS y Entregados a los Afiliados. </t>
  </si>
  <si>
    <r>
      <t>Asistencias Brindadas</t>
    </r>
    <r>
      <rPr>
        <b/>
        <sz val="16"/>
        <color rgb="FF002060"/>
        <rFont val="Times New Roman"/>
        <family val="1"/>
      </rPr>
      <t>:</t>
    </r>
  </si>
  <si>
    <t>La Oficina de San Cristóbal, está registrando ese monto a partir del mes de marzo.</t>
  </si>
  <si>
    <t>Servicio de Defensoría Legal y Atención a Quejas y Reclamaciones:</t>
  </si>
  <si>
    <t>Actividades de Promoción Realizadas Sobre el SDSS:</t>
  </si>
  <si>
    <t>Otros Servicios Solicitados:</t>
  </si>
  <si>
    <t>Se registró 1 Conversatorio durante el mes de marzo sobre el Sistema Dominicano de Seguridad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</si>
</sst>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u/>
      <sz val="14"/>
      <color rgb="FF00206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27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2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1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9" fillId="0" borderId="4" xfId="0" applyNumberFormat="1" applyFont="1" applyBorder="1"/>
    <xf numFmtId="3" fontId="10" fillId="0" borderId="4" xfId="0" applyNumberFormat="1" applyFont="1" applyFill="1" applyBorder="1" applyAlignment="1">
      <alignment horizontal="center"/>
    </xf>
    <xf numFmtId="10" fontId="10" fillId="3" borderId="4" xfId="1" applyNumberFormat="1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/>
    </xf>
    <xf numFmtId="9" fontId="8" fillId="2" borderId="4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9" fillId="0" borderId="0" xfId="0" applyFont="1"/>
    <xf numFmtId="0" fontId="9" fillId="0" borderId="1" xfId="0" applyFont="1" applyBorder="1"/>
    <xf numFmtId="3" fontId="9" fillId="0" borderId="4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9" fillId="0" borderId="4" xfId="0" applyFont="1" applyBorder="1" applyAlignment="1">
      <alignment horizontal="center"/>
    </xf>
    <xf numFmtId="3" fontId="8" fillId="4" borderId="4" xfId="0" applyNumberFormat="1" applyFont="1" applyFill="1" applyBorder="1" applyAlignment="1"/>
    <xf numFmtId="49" fontId="8" fillId="4" borderId="5" xfId="0" applyNumberFormat="1" applyFont="1" applyFill="1" applyBorder="1" applyAlignment="1">
      <alignment horizontal="center"/>
    </xf>
    <xf numFmtId="3" fontId="10" fillId="3" borderId="4" xfId="2" applyNumberFormat="1" applyFont="1" applyFill="1" applyBorder="1" applyAlignment="1">
      <alignment horizontal="center"/>
    </xf>
    <xf numFmtId="3" fontId="9" fillId="0" borderId="1" xfId="0" applyNumberFormat="1" applyFont="1" applyBorder="1"/>
    <xf numFmtId="0" fontId="9" fillId="3" borderId="4" xfId="0" applyFont="1" applyFill="1" applyBorder="1" applyAlignment="1">
      <alignment horizontal="center"/>
    </xf>
    <xf numFmtId="0" fontId="10" fillId="3" borderId="4" xfId="2" applyFont="1" applyFill="1" applyBorder="1" applyAlignment="1">
      <alignment horizontal="center"/>
    </xf>
    <xf numFmtId="3" fontId="8" fillId="5" borderId="1" xfId="0" applyNumberFormat="1" applyFont="1" applyFill="1" applyBorder="1"/>
    <xf numFmtId="3" fontId="8" fillId="5" borderId="4" xfId="0" applyNumberFormat="1" applyFont="1" applyFill="1" applyBorder="1" applyAlignment="1">
      <alignment horizontal="center"/>
    </xf>
    <xf numFmtId="0" fontId="13" fillId="0" borderId="4" xfId="0" applyFont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justify" vertical="center"/>
    </xf>
    <xf numFmtId="3" fontId="5" fillId="3" borderId="4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9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647700</xdr:colOff>
      <xdr:row>46</xdr:row>
      <xdr:rowOff>135255</xdr:rowOff>
    </xdr:to>
    <xdr:grpSp>
      <xdr:nvGrpSpPr>
        <xdr:cNvPr id="2" name="Grupo 1"/>
        <xdr:cNvGrpSpPr/>
      </xdr:nvGrpSpPr>
      <xdr:grpSpPr>
        <a:xfrm>
          <a:off x="0" y="0"/>
          <a:ext cx="647700" cy="8898255"/>
          <a:chOff x="0" y="543935"/>
          <a:chExt cx="228600" cy="8600065"/>
        </a:xfrm>
        <a:solidFill>
          <a:srgbClr val="FF0000"/>
        </a:solidFill>
      </xdr:grpSpPr>
      <xdr:sp macro="" textlink="">
        <xdr:nvSpPr>
          <xdr:cNvPr id="3" name="Rectángulo 2"/>
          <xdr:cNvSpPr/>
        </xdr:nvSpPr>
        <xdr:spPr>
          <a:xfrm>
            <a:off x="0" y="543935"/>
            <a:ext cx="176981" cy="82376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  <xdr:sp macro="" textlink="">
        <xdr:nvSpPr>
          <xdr:cNvPr id="4" name="Rectángulo 3"/>
          <xdr:cNvSpPr>
            <a:spLocks noChangeAspect="1"/>
          </xdr:cNvSpPr>
        </xdr:nvSpPr>
        <xdr:spPr>
          <a:xfrm>
            <a:off x="0" y="8915400"/>
            <a:ext cx="228600" cy="228600"/>
          </a:xfrm>
          <a:prstGeom prst="rect">
            <a:avLst/>
          </a:pr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</xdr:grpSp>
    <xdr:clientData/>
  </xdr:twoCellAnchor>
  <xdr:twoCellAnchor editAs="oneCell">
    <xdr:from>
      <xdr:col>0</xdr:col>
      <xdr:colOff>2200275</xdr:colOff>
      <xdr:row>0</xdr:row>
      <xdr:rowOff>0</xdr:rowOff>
    </xdr:from>
    <xdr:to>
      <xdr:col>2</xdr:col>
      <xdr:colOff>219074</xdr:colOff>
      <xdr:row>7</xdr:row>
      <xdr:rowOff>133350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0"/>
          <a:ext cx="2362199" cy="1466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695324</xdr:colOff>
      <xdr:row>0</xdr:row>
      <xdr:rowOff>95250</xdr:rowOff>
    </xdr:from>
    <xdr:to>
      <xdr:col>3</xdr:col>
      <xdr:colOff>752475</xdr:colOff>
      <xdr:row>31</xdr:row>
      <xdr:rowOff>161924</xdr:rowOff>
    </xdr:to>
    <xdr:sp macro="" textlink="">
      <xdr:nvSpPr>
        <xdr:cNvPr id="6" name="Cuadro de texto 113"/>
        <xdr:cNvSpPr txBox="1"/>
      </xdr:nvSpPr>
      <xdr:spPr>
        <a:xfrm>
          <a:off x="695324" y="95250"/>
          <a:ext cx="5162551" cy="597217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Datos Estadísticos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Dirección de Planificación y Desarrollo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Enero - Marzo 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2400" b="1" i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2022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es-MX" sz="1800" cap="small">
              <a:solidFill>
                <a:srgbClr val="44546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1885950</xdr:colOff>
      <xdr:row>46</xdr:row>
      <xdr:rowOff>85725</xdr:rowOff>
    </xdr:from>
    <xdr:to>
      <xdr:col>1</xdr:col>
      <xdr:colOff>581024</xdr:colOff>
      <xdr:row>54</xdr:row>
      <xdr:rowOff>180975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8848725"/>
          <a:ext cx="2295524" cy="1619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1790700</xdr:colOff>
      <xdr:row>91</xdr:row>
      <xdr:rowOff>104775</xdr:rowOff>
    </xdr:from>
    <xdr:to>
      <xdr:col>1</xdr:col>
      <xdr:colOff>371475</xdr:colOff>
      <xdr:row>98</xdr:row>
      <xdr:rowOff>161925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7830800"/>
          <a:ext cx="2181225" cy="1390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1562100</xdr:colOff>
      <xdr:row>136</xdr:row>
      <xdr:rowOff>9525</xdr:rowOff>
    </xdr:from>
    <xdr:to>
      <xdr:col>1</xdr:col>
      <xdr:colOff>257174</xdr:colOff>
      <xdr:row>144</xdr:row>
      <xdr:rowOff>104775</xdr:rowOff>
    </xdr:to>
    <xdr:pic>
      <xdr:nvPicPr>
        <xdr:cNvPr id="9" name="Imagen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26679525"/>
          <a:ext cx="2295524" cy="1619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1743075</xdr:colOff>
      <xdr:row>176</xdr:row>
      <xdr:rowOff>152400</xdr:rowOff>
    </xdr:from>
    <xdr:to>
      <xdr:col>1</xdr:col>
      <xdr:colOff>438149</xdr:colOff>
      <xdr:row>184</xdr:row>
      <xdr:rowOff>228600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35594925"/>
          <a:ext cx="2295524" cy="16097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erez\Desktop\A&#209;O%202022\MARZO%202022\RAI%20MARZO%202022\RAI%20MARZO%202022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stencias por Tipos de Seguro"/>
      <sheetName val="Asistencias por Oficinas"/>
      <sheetName val="Quejas y Reclamaciones por Seg."/>
      <sheetName val="Quejas y Reclamaciones por Ofi."/>
      <sheetName val="Quejas por Causas en Seguros"/>
      <sheetName val="Consultas de Asesorias Medicas"/>
      <sheetName val="DOD"/>
      <sheetName val="Actividades de Promocion"/>
    </sheetNames>
    <sheetDataSet>
      <sheetData sheetId="0">
        <row r="7">
          <cell r="B7">
            <v>1019.5988492121631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5:I216"/>
  <sheetViews>
    <sheetView tabSelected="1" topLeftCell="A91" workbookViewId="0">
      <selection activeCell="C160" sqref="C160"/>
    </sheetView>
  </sheetViews>
  <sheetFormatPr baseColWidth="10" defaultRowHeight="15" x14ac:dyDescent="0.25"/>
  <cols>
    <col min="1" max="1" width="54" customWidth="1"/>
    <col min="2" max="2" width="11.140625" customWidth="1"/>
    <col min="4" max="4" width="11.42578125" customWidth="1"/>
    <col min="8" max="8" width="16.42578125" hidden="1" customWidth="1"/>
  </cols>
  <sheetData>
    <row r="55" spans="1:3" ht="20.25" x14ac:dyDescent="0.25">
      <c r="A55" s="1" t="s">
        <v>62</v>
      </c>
    </row>
    <row r="57" spans="1:3" ht="15.75" x14ac:dyDescent="0.25">
      <c r="A57" s="47" t="s">
        <v>2</v>
      </c>
      <c r="B57" s="48"/>
      <c r="C57" s="49"/>
    </row>
    <row r="58" spans="1:3" ht="15.75" x14ac:dyDescent="0.25">
      <c r="A58" s="50" t="s">
        <v>3</v>
      </c>
      <c r="B58" s="51"/>
      <c r="C58" s="52"/>
    </row>
    <row r="59" spans="1:3" ht="15.75" x14ac:dyDescent="0.25">
      <c r="A59" s="10" t="s">
        <v>4</v>
      </c>
      <c r="B59" s="11" t="s">
        <v>5</v>
      </c>
      <c r="C59" s="12" t="s">
        <v>6</v>
      </c>
    </row>
    <row r="60" spans="1:3" ht="15.75" x14ac:dyDescent="0.25">
      <c r="A60" s="13" t="s">
        <v>7</v>
      </c>
      <c r="B60" s="14">
        <f>39176+46399+52159</f>
        <v>137734</v>
      </c>
      <c r="C60" s="15">
        <f>+B60/B64*1</f>
        <v>0.37083226426126548</v>
      </c>
    </row>
    <row r="61" spans="1:3" ht="15.75" x14ac:dyDescent="0.25">
      <c r="A61" s="13" t="s">
        <v>8</v>
      </c>
      <c r="B61" s="14">
        <f>44251+46744+50965</f>
        <v>141960</v>
      </c>
      <c r="C61" s="15">
        <f>+B61/B64*1</f>
        <v>0.38221026205968933</v>
      </c>
    </row>
    <row r="62" spans="1:3" ht="15.75" x14ac:dyDescent="0.25">
      <c r="A62" s="13" t="s">
        <v>9</v>
      </c>
      <c r="B62" s="16">
        <f>21989+30793+35801</f>
        <v>88583</v>
      </c>
      <c r="C62" s="15">
        <f>+B62/B64*1</f>
        <v>0.23849909583004689</v>
      </c>
    </row>
    <row r="63" spans="1:3" ht="15.75" x14ac:dyDescent="0.25">
      <c r="A63" s="13" t="s">
        <v>10</v>
      </c>
      <c r="B63" s="16">
        <f>988+1134+'[1]Asistencias por Tipos de Seguro'!$B$7</f>
        <v>3141.5988492121633</v>
      </c>
      <c r="C63" s="15">
        <f>+B63/B64</f>
        <v>8.4583778489983035E-3</v>
      </c>
    </row>
    <row r="64" spans="1:3" ht="15.75" x14ac:dyDescent="0.25">
      <c r="A64" s="10" t="s">
        <v>11</v>
      </c>
      <c r="B64" s="17">
        <f>SUM(B60:B63)</f>
        <v>371418.59884921217</v>
      </c>
      <c r="C64" s="18">
        <f>SUM(C60:C63)</f>
        <v>1</v>
      </c>
    </row>
    <row r="65" spans="1:3" ht="15.75" x14ac:dyDescent="0.25">
      <c r="A65" s="19" t="s">
        <v>12</v>
      </c>
      <c r="B65" s="20"/>
      <c r="C65" s="20"/>
    </row>
    <row r="67" spans="1:3" ht="15.75" x14ac:dyDescent="0.25">
      <c r="A67" s="53" t="s">
        <v>13</v>
      </c>
      <c r="B67" s="53"/>
    </row>
    <row r="68" spans="1:3" ht="15.75" x14ac:dyDescent="0.25">
      <c r="A68" s="54" t="s">
        <v>3</v>
      </c>
      <c r="B68" s="54"/>
    </row>
    <row r="69" spans="1:3" ht="15.75" x14ac:dyDescent="0.25">
      <c r="A69" s="10" t="s">
        <v>14</v>
      </c>
      <c r="B69" s="12" t="s">
        <v>5</v>
      </c>
    </row>
    <row r="70" spans="1:3" ht="15.75" x14ac:dyDescent="0.25">
      <c r="A70" s="21" t="s">
        <v>15</v>
      </c>
      <c r="B70" s="22">
        <v>118555</v>
      </c>
    </row>
    <row r="71" spans="1:3" ht="15.75" x14ac:dyDescent="0.25">
      <c r="A71" s="21" t="s">
        <v>16</v>
      </c>
      <c r="B71" s="22">
        <v>53188</v>
      </c>
    </row>
    <row r="72" spans="1:3" ht="15.75" x14ac:dyDescent="0.25">
      <c r="A72" s="21" t="s">
        <v>17</v>
      </c>
      <c r="B72" s="22">
        <v>43021</v>
      </c>
    </row>
    <row r="73" spans="1:3" ht="15.75" x14ac:dyDescent="0.25">
      <c r="A73" s="21" t="s">
        <v>18</v>
      </c>
      <c r="B73" s="22">
        <v>35560</v>
      </c>
    </row>
    <row r="74" spans="1:3" ht="15.75" x14ac:dyDescent="0.25">
      <c r="A74" s="21" t="s">
        <v>19</v>
      </c>
      <c r="B74" s="22">
        <v>21225</v>
      </c>
    </row>
    <row r="75" spans="1:3" ht="15.75" x14ac:dyDescent="0.25">
      <c r="A75" s="21" t="s">
        <v>20</v>
      </c>
      <c r="B75" s="22">
        <v>13539</v>
      </c>
    </row>
    <row r="76" spans="1:3" ht="15.75" x14ac:dyDescent="0.25">
      <c r="A76" s="21" t="s">
        <v>21</v>
      </c>
      <c r="B76" s="22">
        <v>12601</v>
      </c>
    </row>
    <row r="77" spans="1:3" ht="15.75" x14ac:dyDescent="0.25">
      <c r="A77" s="21" t="s">
        <v>22</v>
      </c>
      <c r="B77" s="22">
        <v>12159</v>
      </c>
    </row>
    <row r="78" spans="1:3" ht="15.75" x14ac:dyDescent="0.25">
      <c r="A78" s="21" t="s">
        <v>23</v>
      </c>
      <c r="B78" s="22">
        <v>10649</v>
      </c>
    </row>
    <row r="79" spans="1:3" ht="15.75" x14ac:dyDescent="0.25">
      <c r="A79" s="21" t="s">
        <v>24</v>
      </c>
      <c r="B79" s="22">
        <v>10164</v>
      </c>
    </row>
    <row r="80" spans="1:3" ht="15.75" x14ac:dyDescent="0.25">
      <c r="A80" s="21" t="s">
        <v>25</v>
      </c>
      <c r="B80" s="22">
        <v>8487</v>
      </c>
    </row>
    <row r="81" spans="1:9" ht="15.75" x14ac:dyDescent="0.25">
      <c r="A81" s="21" t="s">
        <v>26</v>
      </c>
      <c r="B81" s="22">
        <v>8123</v>
      </c>
    </row>
    <row r="82" spans="1:9" ht="15.75" x14ac:dyDescent="0.25">
      <c r="A82" s="21" t="s">
        <v>27</v>
      </c>
      <c r="B82" s="22">
        <v>6002</v>
      </c>
    </row>
    <row r="83" spans="1:9" ht="15.75" x14ac:dyDescent="0.25">
      <c r="A83" s="21" t="s">
        <v>28</v>
      </c>
      <c r="B83" s="22">
        <v>5726</v>
      </c>
    </row>
    <row r="84" spans="1:9" ht="15.75" x14ac:dyDescent="0.25">
      <c r="A84" s="21" t="s">
        <v>29</v>
      </c>
      <c r="B84" s="22">
        <v>5541</v>
      </c>
    </row>
    <row r="85" spans="1:9" ht="15.75" x14ac:dyDescent="0.25">
      <c r="A85" s="21" t="s">
        <v>30</v>
      </c>
      <c r="B85" s="22">
        <v>3453</v>
      </c>
    </row>
    <row r="86" spans="1:9" ht="15.75" x14ac:dyDescent="0.25">
      <c r="A86" s="21" t="s">
        <v>31</v>
      </c>
      <c r="B86" s="22">
        <v>3346</v>
      </c>
    </row>
    <row r="87" spans="1:9" ht="15.75" x14ac:dyDescent="0.25">
      <c r="A87" s="21" t="s">
        <v>32</v>
      </c>
      <c r="B87" s="22">
        <v>80</v>
      </c>
    </row>
    <row r="88" spans="1:9" ht="15.75" x14ac:dyDescent="0.25">
      <c r="A88" s="23" t="s">
        <v>11</v>
      </c>
      <c r="B88" s="17">
        <f>SUM(B70:B87)</f>
        <v>371419</v>
      </c>
    </row>
    <row r="89" spans="1:9" ht="15.75" x14ac:dyDescent="0.25">
      <c r="A89" s="19" t="s">
        <v>12</v>
      </c>
      <c r="B89" s="20"/>
      <c r="D89" s="4"/>
    </row>
    <row r="90" spans="1:9" ht="15.75" x14ac:dyDescent="0.25">
      <c r="D90" s="4"/>
    </row>
    <row r="91" spans="1:9" ht="15.75" x14ac:dyDescent="0.25">
      <c r="A91" s="59" t="s">
        <v>63</v>
      </c>
      <c r="B91" s="59"/>
      <c r="C91" s="59"/>
      <c r="D91" s="4">
        <v>1</v>
      </c>
      <c r="H91" s="4">
        <v>1</v>
      </c>
      <c r="I91" s="4"/>
    </row>
    <row r="99" spans="1:3" ht="18.75" x14ac:dyDescent="0.25">
      <c r="A99" s="2" t="s">
        <v>64</v>
      </c>
    </row>
    <row r="101" spans="1:3" ht="15.75" x14ac:dyDescent="0.25">
      <c r="A101" s="47" t="s">
        <v>33</v>
      </c>
      <c r="B101" s="48"/>
      <c r="C101" s="49"/>
    </row>
    <row r="102" spans="1:3" ht="15.75" x14ac:dyDescent="0.25">
      <c r="A102" s="50" t="s">
        <v>3</v>
      </c>
      <c r="B102" s="51"/>
      <c r="C102" s="52"/>
    </row>
    <row r="103" spans="1:3" ht="15.75" x14ac:dyDescent="0.25">
      <c r="A103" s="10" t="s">
        <v>4</v>
      </c>
      <c r="B103" s="11" t="s">
        <v>5</v>
      </c>
      <c r="C103" s="12" t="s">
        <v>6</v>
      </c>
    </row>
    <row r="104" spans="1:3" ht="15.75" x14ac:dyDescent="0.25">
      <c r="A104" s="13" t="s">
        <v>7</v>
      </c>
      <c r="B104" s="22">
        <v>3157</v>
      </c>
      <c r="C104" s="15">
        <v>0.42461331540013447</v>
      </c>
    </row>
    <row r="105" spans="1:3" ht="15.75" x14ac:dyDescent="0.25">
      <c r="A105" s="13" t="s">
        <v>8</v>
      </c>
      <c r="B105" s="22">
        <v>3564</v>
      </c>
      <c r="C105" s="15">
        <v>0.47935440484196368</v>
      </c>
    </row>
    <row r="106" spans="1:3" ht="15.75" x14ac:dyDescent="0.25">
      <c r="A106" s="13" t="s">
        <v>9</v>
      </c>
      <c r="B106" s="22">
        <v>693</v>
      </c>
      <c r="C106" s="15">
        <v>9.3207800941492933E-2</v>
      </c>
    </row>
    <row r="107" spans="1:3" ht="15.75" x14ac:dyDescent="0.25">
      <c r="A107" s="13" t="s">
        <v>10</v>
      </c>
      <c r="B107" s="24">
        <v>21</v>
      </c>
      <c r="C107" s="15">
        <v>2.8244788164088768E-3</v>
      </c>
    </row>
    <row r="108" spans="1:3" ht="15.75" x14ac:dyDescent="0.25">
      <c r="A108" s="10" t="s">
        <v>11</v>
      </c>
      <c r="B108" s="17">
        <f>SUM(B104:B107)</f>
        <v>7435</v>
      </c>
      <c r="C108" s="18">
        <v>1</v>
      </c>
    </row>
    <row r="109" spans="1:3" ht="15.75" x14ac:dyDescent="0.25">
      <c r="A109" s="19" t="s">
        <v>12</v>
      </c>
      <c r="B109" s="20"/>
      <c r="C109" s="20"/>
    </row>
    <row r="111" spans="1:3" ht="15.75" x14ac:dyDescent="0.25">
      <c r="A111" s="55" t="s">
        <v>34</v>
      </c>
      <c r="B111" s="55"/>
    </row>
    <row r="112" spans="1:3" ht="15.75" x14ac:dyDescent="0.25">
      <c r="A112" s="56" t="s">
        <v>3</v>
      </c>
      <c r="B112" s="56"/>
    </row>
    <row r="113" spans="1:2" ht="15.75" x14ac:dyDescent="0.25">
      <c r="A113" s="25" t="s">
        <v>35</v>
      </c>
      <c r="B113" s="26" t="s">
        <v>5</v>
      </c>
    </row>
    <row r="114" spans="1:2" ht="15.75" x14ac:dyDescent="0.25">
      <c r="A114" s="21" t="s">
        <v>15</v>
      </c>
      <c r="B114" s="27">
        <v>2363</v>
      </c>
    </row>
    <row r="115" spans="1:2" ht="15.75" x14ac:dyDescent="0.25">
      <c r="A115" s="28" t="s">
        <v>36</v>
      </c>
      <c r="B115" s="29">
        <v>1413</v>
      </c>
    </row>
    <row r="116" spans="1:2" ht="15.75" x14ac:dyDescent="0.25">
      <c r="A116" s="28" t="s">
        <v>37</v>
      </c>
      <c r="B116" s="29">
        <v>641</v>
      </c>
    </row>
    <row r="117" spans="1:2" ht="15.75" x14ac:dyDescent="0.25">
      <c r="A117" s="28" t="s">
        <v>38</v>
      </c>
      <c r="B117" s="27">
        <v>529</v>
      </c>
    </row>
    <row r="118" spans="1:2" ht="15.75" x14ac:dyDescent="0.25">
      <c r="A118" s="28" t="s">
        <v>39</v>
      </c>
      <c r="B118" s="30">
        <v>454</v>
      </c>
    </row>
    <row r="119" spans="1:2" ht="15.75" x14ac:dyDescent="0.25">
      <c r="A119" s="28" t="s">
        <v>24</v>
      </c>
      <c r="B119" s="30">
        <v>352</v>
      </c>
    </row>
    <row r="120" spans="1:2" ht="15.75" x14ac:dyDescent="0.25">
      <c r="A120" s="28" t="s">
        <v>40</v>
      </c>
      <c r="B120" s="30">
        <v>320</v>
      </c>
    </row>
    <row r="121" spans="1:2" ht="15.75" x14ac:dyDescent="0.25">
      <c r="A121" s="28" t="s">
        <v>41</v>
      </c>
      <c r="B121" s="30">
        <v>293</v>
      </c>
    </row>
    <row r="122" spans="1:2" ht="15.75" x14ac:dyDescent="0.25">
      <c r="A122" s="28" t="s">
        <v>23</v>
      </c>
      <c r="B122" s="30">
        <v>219</v>
      </c>
    </row>
    <row r="123" spans="1:2" ht="15.75" x14ac:dyDescent="0.25">
      <c r="A123" s="28" t="s">
        <v>42</v>
      </c>
      <c r="B123" s="30">
        <v>192</v>
      </c>
    </row>
    <row r="124" spans="1:2" ht="15.75" x14ac:dyDescent="0.25">
      <c r="A124" s="28" t="s">
        <v>43</v>
      </c>
      <c r="B124" s="30">
        <v>134</v>
      </c>
    </row>
    <row r="125" spans="1:2" ht="15.75" x14ac:dyDescent="0.25">
      <c r="A125" s="28" t="s">
        <v>44</v>
      </c>
      <c r="B125" s="27">
        <v>132</v>
      </c>
    </row>
    <row r="126" spans="1:2" ht="15.75" x14ac:dyDescent="0.25">
      <c r="A126" s="28" t="s">
        <v>27</v>
      </c>
      <c r="B126" s="30">
        <v>123</v>
      </c>
    </row>
    <row r="127" spans="1:2" ht="15.75" x14ac:dyDescent="0.25">
      <c r="A127" s="28" t="s">
        <v>45</v>
      </c>
      <c r="B127" s="27">
        <v>107</v>
      </c>
    </row>
    <row r="128" spans="1:2" ht="15.75" x14ac:dyDescent="0.25">
      <c r="A128" s="28" t="s">
        <v>31</v>
      </c>
      <c r="B128" s="27">
        <v>67</v>
      </c>
    </row>
    <row r="129" spans="1:9" ht="15.75" x14ac:dyDescent="0.25">
      <c r="A129" s="28" t="s">
        <v>46</v>
      </c>
      <c r="B129" s="30">
        <v>62</v>
      </c>
    </row>
    <row r="130" spans="1:9" ht="15.75" x14ac:dyDescent="0.25">
      <c r="A130" s="28" t="s">
        <v>47</v>
      </c>
      <c r="B130" s="30">
        <v>34</v>
      </c>
    </row>
    <row r="131" spans="1:9" ht="15.75" x14ac:dyDescent="0.25">
      <c r="A131" s="28" t="s">
        <v>32</v>
      </c>
      <c r="B131" s="30">
        <v>0</v>
      </c>
    </row>
    <row r="132" spans="1:9" ht="15.75" x14ac:dyDescent="0.25">
      <c r="A132" s="31" t="s">
        <v>11</v>
      </c>
      <c r="B132" s="32">
        <f>SUM(B114:B131)</f>
        <v>7435</v>
      </c>
    </row>
    <row r="133" spans="1:9" ht="15.75" x14ac:dyDescent="0.25">
      <c r="A133" s="19" t="s">
        <v>12</v>
      </c>
      <c r="B133" s="20"/>
      <c r="H133" s="3">
        <v>2</v>
      </c>
    </row>
    <row r="135" spans="1:9" ht="15.75" x14ac:dyDescent="0.25">
      <c r="D135" s="4"/>
    </row>
    <row r="136" spans="1:9" ht="15.75" x14ac:dyDescent="0.25">
      <c r="D136" s="4">
        <v>2</v>
      </c>
      <c r="I136" s="4"/>
    </row>
    <row r="145" spans="1:2" ht="18.75" x14ac:dyDescent="0.25">
      <c r="A145" s="2" t="s">
        <v>65</v>
      </c>
    </row>
    <row r="147" spans="1:2" ht="15.75" x14ac:dyDescent="0.25">
      <c r="A147" s="53" t="s">
        <v>48</v>
      </c>
      <c r="B147" s="53"/>
    </row>
    <row r="148" spans="1:2" ht="15.75" x14ac:dyDescent="0.25">
      <c r="A148" s="57" t="s">
        <v>3</v>
      </c>
      <c r="B148" s="57"/>
    </row>
    <row r="149" spans="1:2" x14ac:dyDescent="0.25">
      <c r="A149" s="58" t="s">
        <v>49</v>
      </c>
      <c r="B149" s="58" t="s">
        <v>5</v>
      </c>
    </row>
    <row r="150" spans="1:2" x14ac:dyDescent="0.25">
      <c r="A150" s="58"/>
      <c r="B150" s="58"/>
    </row>
    <row r="151" spans="1:2" ht="31.5" x14ac:dyDescent="0.25">
      <c r="A151" s="33" t="s">
        <v>50</v>
      </c>
      <c r="B151" s="34">
        <v>41</v>
      </c>
    </row>
    <row r="152" spans="1:2" ht="47.25" x14ac:dyDescent="0.25">
      <c r="A152" s="35" t="s">
        <v>51</v>
      </c>
      <c r="B152" s="34">
        <v>51</v>
      </c>
    </row>
    <row r="153" spans="1:2" ht="15.75" x14ac:dyDescent="0.25">
      <c r="A153" s="33" t="s">
        <v>52</v>
      </c>
      <c r="B153" s="34">
        <v>2</v>
      </c>
    </row>
    <row r="154" spans="1:2" ht="31.5" x14ac:dyDescent="0.25">
      <c r="A154" s="36" t="s">
        <v>53</v>
      </c>
      <c r="B154" s="34">
        <v>18</v>
      </c>
    </row>
    <row r="155" spans="1:2" ht="31.5" x14ac:dyDescent="0.25">
      <c r="A155" s="36" t="s">
        <v>54</v>
      </c>
      <c r="B155" s="34">
        <v>1</v>
      </c>
    </row>
    <row r="156" spans="1:2" ht="15.75" x14ac:dyDescent="0.25">
      <c r="A156" s="10" t="s">
        <v>11</v>
      </c>
      <c r="B156" s="12">
        <f>SUM(B151:B155)</f>
        <v>113</v>
      </c>
    </row>
    <row r="157" spans="1:2" ht="15.75" x14ac:dyDescent="0.25">
      <c r="A157" s="19" t="s">
        <v>12</v>
      </c>
      <c r="B157" s="20"/>
    </row>
    <row r="158" spans="1:2" ht="15.75" x14ac:dyDescent="0.25">
      <c r="A158" s="20"/>
      <c r="B158" s="20"/>
    </row>
    <row r="159" spans="1:2" x14ac:dyDescent="0.25">
      <c r="A159" s="43"/>
    </row>
    <row r="160" spans="1:2" ht="15.75" x14ac:dyDescent="0.25">
      <c r="A160" s="44" t="s">
        <v>67</v>
      </c>
    </row>
    <row r="174" spans="4:4" ht="15.75" x14ac:dyDescent="0.25">
      <c r="D174" s="8"/>
    </row>
    <row r="177" spans="1:9" ht="15.75" x14ac:dyDescent="0.25">
      <c r="D177" s="8">
        <v>3</v>
      </c>
    </row>
    <row r="178" spans="1:9" ht="15" customHeight="1" x14ac:dyDescent="0.25">
      <c r="G178" s="6"/>
      <c r="H178" s="6"/>
      <c r="I178" s="6"/>
    </row>
    <row r="179" spans="1:9" ht="15" customHeight="1" x14ac:dyDescent="0.25">
      <c r="G179" s="6"/>
      <c r="H179" s="6"/>
      <c r="I179" s="6"/>
    </row>
    <row r="180" spans="1:9" ht="15" customHeight="1" x14ac:dyDescent="0.25">
      <c r="G180" s="6"/>
      <c r="H180" s="7">
        <v>3</v>
      </c>
      <c r="I180" s="8"/>
    </row>
    <row r="185" spans="1:9" ht="18.75" x14ac:dyDescent="0.25">
      <c r="A185" s="2" t="s">
        <v>66</v>
      </c>
    </row>
    <row r="187" spans="1:9" ht="15.75" x14ac:dyDescent="0.25">
      <c r="A187" s="12" t="s">
        <v>55</v>
      </c>
      <c r="B187" s="12" t="s">
        <v>56</v>
      </c>
    </row>
    <row r="188" spans="1:9" ht="15.75" x14ac:dyDescent="0.25">
      <c r="A188" s="37" t="s">
        <v>57</v>
      </c>
      <c r="B188" s="38">
        <v>64</v>
      </c>
      <c r="C188" s="20"/>
    </row>
    <row r="189" spans="1:9" ht="31.5" x14ac:dyDescent="0.25">
      <c r="A189" s="37" t="s">
        <v>58</v>
      </c>
      <c r="B189" s="42">
        <f>1207+720</f>
        <v>1927</v>
      </c>
      <c r="C189" s="20"/>
    </row>
    <row r="190" spans="1:9" ht="31.5" x14ac:dyDescent="0.25">
      <c r="A190" s="37" t="s">
        <v>59</v>
      </c>
      <c r="B190" s="38">
        <v>15</v>
      </c>
      <c r="C190" s="20"/>
    </row>
    <row r="191" spans="1:9" ht="15.75" x14ac:dyDescent="0.25">
      <c r="A191" s="39" t="s">
        <v>60</v>
      </c>
      <c r="B191" s="38">
        <f>1521+999</f>
        <v>2520</v>
      </c>
      <c r="C191" s="20"/>
    </row>
    <row r="192" spans="1:9" ht="31.5" x14ac:dyDescent="0.25">
      <c r="A192" s="37" t="s">
        <v>61</v>
      </c>
      <c r="B192" s="40">
        <v>17145</v>
      </c>
      <c r="C192" s="20"/>
    </row>
    <row r="193" spans="1:3" ht="15.75" x14ac:dyDescent="0.25">
      <c r="A193" s="19" t="s">
        <v>12</v>
      </c>
      <c r="B193" s="41"/>
      <c r="C193" s="20"/>
    </row>
    <row r="194" spans="1:3" ht="15.75" x14ac:dyDescent="0.25">
      <c r="A194" s="20"/>
      <c r="B194" s="20"/>
      <c r="C194" s="20"/>
    </row>
    <row r="195" spans="1:3" ht="15.75" x14ac:dyDescent="0.25">
      <c r="A195" s="20"/>
      <c r="B195" s="20"/>
      <c r="C195" s="20"/>
    </row>
    <row r="212" spans="2:4" x14ac:dyDescent="0.25">
      <c r="B212" s="46" t="s">
        <v>0</v>
      </c>
      <c r="C212" s="46"/>
      <c r="D212" s="46"/>
    </row>
    <row r="213" spans="2:4" x14ac:dyDescent="0.25">
      <c r="B213" s="9"/>
      <c r="C213" s="9"/>
      <c r="D213" s="9"/>
    </row>
    <row r="214" spans="2:4" x14ac:dyDescent="0.25">
      <c r="B214" s="45" t="s">
        <v>1</v>
      </c>
      <c r="C214" s="45"/>
      <c r="D214" s="45"/>
    </row>
    <row r="216" spans="2:4" ht="15.75" x14ac:dyDescent="0.25">
      <c r="B216" s="5"/>
      <c r="D216" s="4">
        <v>4</v>
      </c>
    </row>
  </sheetData>
  <mergeCells count="15">
    <mergeCell ref="B214:D214"/>
    <mergeCell ref="B212:D212"/>
    <mergeCell ref="A57:C57"/>
    <mergeCell ref="A58:C58"/>
    <mergeCell ref="A67:B67"/>
    <mergeCell ref="A68:B68"/>
    <mergeCell ref="A101:C101"/>
    <mergeCell ref="A102:C102"/>
    <mergeCell ref="A111:B111"/>
    <mergeCell ref="A112:B112"/>
    <mergeCell ref="A147:B147"/>
    <mergeCell ref="A148:B148"/>
    <mergeCell ref="A149:A150"/>
    <mergeCell ref="B149:B150"/>
    <mergeCell ref="A91:C9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ER TRIMESTRAL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2022-04-20T15:49:14Z</cp:lastPrinted>
  <dcterms:created xsi:type="dcterms:W3CDTF">2022-03-30T14:36:02Z</dcterms:created>
  <dcterms:modified xsi:type="dcterms:W3CDTF">2022-04-20T15:49:29Z</dcterms:modified>
</cp:coreProperties>
</file>