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 a Publicar Noviembre 2025\"/>
    </mc:Choice>
  </mc:AlternateContent>
  <xr:revisionPtr revIDLastSave="0" documentId="13_ncr:1_{A8146DB7-5151-4136-B39E-133E6E047C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3" l="1"/>
  <c r="N66" i="3"/>
  <c r="N61" i="3"/>
  <c r="N51" i="3"/>
  <c r="N43" i="3"/>
  <c r="N35" i="3"/>
  <c r="N25" i="3"/>
  <c r="N15" i="3"/>
  <c r="N9" i="3"/>
  <c r="N73" i="3" s="1"/>
  <c r="H86" i="3"/>
  <c r="I9" i="3"/>
  <c r="H9" i="3"/>
  <c r="H15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M15" i="3" l="1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M66" i="3"/>
  <c r="L66" i="3"/>
  <c r="K66" i="3"/>
  <c r="J66" i="3"/>
  <c r="I66" i="3"/>
  <c r="H66" i="3"/>
  <c r="O61" i="3"/>
  <c r="M61" i="3"/>
  <c r="L61" i="3"/>
  <c r="K61" i="3"/>
  <c r="J61" i="3"/>
  <c r="I61" i="3"/>
  <c r="H61" i="3"/>
  <c r="O51" i="3"/>
  <c r="M51" i="3"/>
  <c r="L51" i="3"/>
  <c r="K51" i="3"/>
  <c r="J51" i="3"/>
  <c r="I51" i="3"/>
  <c r="I73" i="3" s="1"/>
  <c r="I86" i="3" s="1"/>
  <c r="H51" i="3"/>
  <c r="P43" i="3"/>
  <c r="O43" i="3"/>
  <c r="M43" i="3"/>
  <c r="L43" i="3"/>
  <c r="K43" i="3"/>
  <c r="J43" i="3"/>
  <c r="I43" i="3"/>
  <c r="H43" i="3"/>
  <c r="O35" i="3"/>
  <c r="M35" i="3"/>
  <c r="L35" i="3"/>
  <c r="K35" i="3"/>
  <c r="J35" i="3"/>
  <c r="I35" i="3"/>
  <c r="H35" i="3"/>
  <c r="O2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86" i="3"/>
  <c r="H73" i="3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<sst xmlns="http://schemas.openxmlformats.org/spreadsheetml/2006/main" count="111" uniqueCount="110">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</sst>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N91" sqref="N91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>SUM(I10:I14)</f>
        <v>34838978.32</v>
      </c>
      <c r="J9" s="18">
        <f t="shared" si="0"/>
        <v>20560564.700000003</v>
      </c>
      <c r="K9" s="18">
        <f t="shared" si="0"/>
        <v>23124179.809999999</v>
      </c>
      <c r="L9" s="18">
        <f t="shared" si="0"/>
        <v>21659709.439999998</v>
      </c>
      <c r="M9" s="18">
        <f t="shared" si="0"/>
        <v>37534436.049999997</v>
      </c>
      <c r="N9" s="18">
        <f t="shared" si="0"/>
        <v>40077282.07</v>
      </c>
      <c r="O9" s="18">
        <f t="shared" si="0"/>
        <v>0</v>
      </c>
      <c r="P9" s="18">
        <f t="shared" ref="P9:P18" si="1">SUM(D9:O9)</f>
        <v>281883728.42000002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>
        <v>22496091.940000001</v>
      </c>
      <c r="J10" s="13">
        <v>16876516.670000002</v>
      </c>
      <c r="K10" s="13">
        <v>19469230.25</v>
      </c>
      <c r="L10" s="13">
        <v>18023670.539999999</v>
      </c>
      <c r="M10" s="13">
        <v>18933050</v>
      </c>
      <c r="N10" s="13">
        <v>35902809.960000001</v>
      </c>
      <c r="O10" s="13"/>
      <c r="P10" s="19">
        <f t="shared" si="1"/>
        <v>219542840.19999999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>
        <v>9879412.7799999993</v>
      </c>
      <c r="J11" s="13">
        <v>1124618.8400000001</v>
      </c>
      <c r="K11" s="13">
        <v>1032425.11</v>
      </c>
      <c r="L11" s="13">
        <v>795035</v>
      </c>
      <c r="M11" s="13">
        <v>15728464.460000001</v>
      </c>
      <c r="N11" s="13">
        <v>1268823.33</v>
      </c>
      <c r="O11" s="13"/>
      <c r="P11" s="19">
        <f t="shared" si="1"/>
        <v>33745944.449999996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>
        <v>0</v>
      </c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>
        <v>2463473.6</v>
      </c>
      <c r="J14" s="13">
        <v>2559429.19</v>
      </c>
      <c r="K14" s="13">
        <v>2622524.4500000002</v>
      </c>
      <c r="L14" s="13">
        <v>2841003.9</v>
      </c>
      <c r="M14" s="13">
        <v>2872921.59</v>
      </c>
      <c r="N14" s="13">
        <v>2905648.78</v>
      </c>
      <c r="O14" s="13"/>
      <c r="P14" s="19">
        <f t="shared" si="1"/>
        <v>28594943.77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13032800.589999998</v>
      </c>
      <c r="J15" s="18">
        <f t="shared" si="2"/>
        <v>22785951</v>
      </c>
      <c r="K15" s="18">
        <f t="shared" si="2"/>
        <v>12606416.210000001</v>
      </c>
      <c r="L15" s="18">
        <f t="shared" si="2"/>
        <v>14976271.110000001</v>
      </c>
      <c r="M15" s="18">
        <f t="shared" si="2"/>
        <v>10617267.68</v>
      </c>
      <c r="N15" s="18">
        <f t="shared" si="2"/>
        <v>17133618.640000004</v>
      </c>
      <c r="O15" s="18">
        <f t="shared" si="2"/>
        <v>0</v>
      </c>
      <c r="P15" s="18">
        <f t="shared" si="1"/>
        <v>130258327.55999999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>
        <v>2222984.31</v>
      </c>
      <c r="J16" s="13">
        <v>2956266.26</v>
      </c>
      <c r="K16" s="13">
        <v>2223342.5</v>
      </c>
      <c r="L16" s="13">
        <v>2088120.44</v>
      </c>
      <c r="M16" s="13">
        <v>2348619</v>
      </c>
      <c r="N16" s="13">
        <v>2468008.0699999998</v>
      </c>
      <c r="O16" s="13"/>
      <c r="P16" s="19">
        <f t="shared" si="1"/>
        <v>23409723.93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>
        <v>6386315.2000000002</v>
      </c>
      <c r="J17" s="13">
        <v>16295946.32</v>
      </c>
      <c r="K17" s="13">
        <v>6740455</v>
      </c>
      <c r="L17" s="19">
        <v>5192989.6900000004</v>
      </c>
      <c r="M17" s="13">
        <v>810660</v>
      </c>
      <c r="N17" s="19">
        <v>10067311.460000001</v>
      </c>
      <c r="O17" s="13"/>
      <c r="P17" s="19">
        <f t="shared" si="1"/>
        <v>62178987.07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>
        <v>70650</v>
      </c>
      <c r="J18" s="19">
        <v>22350</v>
      </c>
      <c r="K18" s="19">
        <v>41200</v>
      </c>
      <c r="L18" s="19">
        <v>670157.6</v>
      </c>
      <c r="M18" s="13"/>
      <c r="N18" s="19">
        <v>62900</v>
      </c>
      <c r="O18" s="19"/>
      <c r="P18" s="19">
        <f t="shared" si="1"/>
        <v>2147549.5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>
        <v>276572.36</v>
      </c>
      <c r="J19" s="13">
        <v>19551.099999999999</v>
      </c>
      <c r="K19" s="13">
        <v>21028</v>
      </c>
      <c r="L19" s="19">
        <v>319982.25</v>
      </c>
      <c r="M19" s="13">
        <v>16056</v>
      </c>
      <c r="N19" s="13">
        <v>239416.89</v>
      </c>
      <c r="O19" s="13"/>
      <c r="P19" s="19">
        <f t="shared" ref="P19:P24" si="3">SUM(D19:O19)</f>
        <v>1163591.78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>
        <v>1355561.74</v>
      </c>
      <c r="J20" s="13">
        <v>1440627.8</v>
      </c>
      <c r="K20" s="13">
        <v>1731815.33</v>
      </c>
      <c r="L20" s="19">
        <v>3237810.74</v>
      </c>
      <c r="M20" s="13">
        <v>3379618.2</v>
      </c>
      <c r="N20" s="13">
        <v>2345919.0499999998</v>
      </c>
      <c r="O20" s="13"/>
      <c r="P20" s="19">
        <f t="shared" si="3"/>
        <v>19461709.09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>
        <v>2228936.06</v>
      </c>
      <c r="J21" s="13">
        <v>622561.15</v>
      </c>
      <c r="K21" s="13">
        <v>302001.75</v>
      </c>
      <c r="L21" s="13">
        <v>330880.34999999998</v>
      </c>
      <c r="M21" s="13">
        <v>372346.43</v>
      </c>
      <c r="N21" s="13">
        <v>382520.41</v>
      </c>
      <c r="O21" s="13"/>
      <c r="P21" s="19">
        <f t="shared" si="3"/>
        <v>6051460.4499999993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>
        <v>206923.44</v>
      </c>
      <c r="J22" s="13">
        <v>0</v>
      </c>
      <c r="K22" s="13">
        <v>238124</v>
      </c>
      <c r="L22" s="13">
        <v>2373681.62</v>
      </c>
      <c r="M22" s="13">
        <v>1092520.21</v>
      </c>
      <c r="N22" s="13">
        <v>16434.990000000002</v>
      </c>
      <c r="O22" s="13"/>
      <c r="P22" s="19">
        <f t="shared" si="3"/>
        <v>4386860.17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>
        <v>227293.45</v>
      </c>
      <c r="J23" s="19">
        <v>1428648.37</v>
      </c>
      <c r="K23" s="13">
        <v>945585.05</v>
      </c>
      <c r="L23" s="13">
        <v>746124.55</v>
      </c>
      <c r="M23" s="13">
        <v>1149394</v>
      </c>
      <c r="N23" s="13">
        <v>1535891.15</v>
      </c>
      <c r="O23" s="13"/>
      <c r="P23" s="19">
        <f t="shared" si="3"/>
        <v>7964143.9700000007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>
        <v>57564.03</v>
      </c>
      <c r="J24" s="19">
        <v>0</v>
      </c>
      <c r="K24" s="13">
        <v>362864.58</v>
      </c>
      <c r="L24" s="19">
        <v>16523.87</v>
      </c>
      <c r="M24" s="13">
        <v>1448053.84</v>
      </c>
      <c r="N24" s="19">
        <v>15216.62</v>
      </c>
      <c r="O24" s="13"/>
      <c r="P24" s="19">
        <f t="shared" si="3"/>
        <v>3494301.6000000006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1192436.3899999999</v>
      </c>
      <c r="J25" s="18">
        <f t="shared" si="4"/>
        <v>4677638.5</v>
      </c>
      <c r="K25" s="18">
        <f t="shared" si="4"/>
        <v>723568.8600000001</v>
      </c>
      <c r="L25" s="18">
        <f t="shared" si="4"/>
        <v>2317319.62</v>
      </c>
      <c r="M25" s="18">
        <f t="shared" si="4"/>
        <v>1232856</v>
      </c>
      <c r="N25" s="18">
        <f t="shared" si="4"/>
        <v>2016415.4</v>
      </c>
      <c r="O25" s="18">
        <f t="shared" si="4"/>
        <v>0</v>
      </c>
      <c r="P25" s="18">
        <f t="shared" ref="P25:P32" si="5">SUM(D25:O25)</f>
        <v>17799744.499999996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>
        <v>6155</v>
      </c>
      <c r="J26" s="18">
        <v>269955.01</v>
      </c>
      <c r="K26" s="13">
        <v>14460</v>
      </c>
      <c r="L26" s="13">
        <v>176423.76</v>
      </c>
      <c r="M26" s="13">
        <v>12240</v>
      </c>
      <c r="N26" s="13">
        <v>61462.720000000001</v>
      </c>
      <c r="O26" s="13"/>
      <c r="P26" s="19">
        <f>SUM(D26:O26)</f>
        <v>1540002.38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>
        <v>315125</v>
      </c>
      <c r="J27" s="13">
        <v>151040</v>
      </c>
      <c r="K27" s="13">
        <v>69030</v>
      </c>
      <c r="L27" s="19">
        <v>35400</v>
      </c>
      <c r="M27" s="13">
        <v>233640</v>
      </c>
      <c r="N27" s="19">
        <v>260491</v>
      </c>
      <c r="O27" s="19"/>
      <c r="P27" s="19">
        <f t="shared" si="5"/>
        <v>1545542.2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>
        <v>594521.93999999994</v>
      </c>
      <c r="J28" s="13">
        <v>128974</v>
      </c>
      <c r="K28" s="13">
        <v>231085.02</v>
      </c>
      <c r="L28" s="19">
        <v>29246.35</v>
      </c>
      <c r="M28" s="13">
        <v>795403</v>
      </c>
      <c r="N28" s="13">
        <v>23048.35</v>
      </c>
      <c r="O28" s="13"/>
      <c r="P28" s="19">
        <f>SUM(D28:O28)</f>
        <v>2262909.62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>
        <v>0</v>
      </c>
      <c r="J29" s="13">
        <v>0</v>
      </c>
      <c r="K29" s="13"/>
      <c r="L29" s="19"/>
      <c r="M29" s="19"/>
      <c r="N29" s="19">
        <v>188.97</v>
      </c>
      <c r="O29" s="19"/>
      <c r="P29" s="19">
        <f t="shared" si="5"/>
        <v>282954.25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>
        <v>84846</v>
      </c>
      <c r="J30" s="13">
        <v>0</v>
      </c>
      <c r="K30" s="13"/>
      <c r="L30" s="19">
        <v>2988.82</v>
      </c>
      <c r="M30" s="19"/>
      <c r="N30" s="19">
        <v>2625</v>
      </c>
      <c r="O30" s="19"/>
      <c r="P30" s="19">
        <f t="shared" si="5"/>
        <v>92051.77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>
        <v>6891.2</v>
      </c>
      <c r="J31" s="13">
        <v>0</v>
      </c>
      <c r="K31" s="13"/>
      <c r="L31" s="19">
        <v>521149.72</v>
      </c>
      <c r="M31" s="19"/>
      <c r="N31" s="19">
        <v>43826.98</v>
      </c>
      <c r="O31" s="19"/>
      <c r="P31" s="19">
        <f t="shared" si="5"/>
        <v>573036.1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>
        <v>8124</v>
      </c>
      <c r="J32">
        <v>3600000</v>
      </c>
      <c r="K32" s="13"/>
      <c r="L32" s="13">
        <v>291242.14</v>
      </c>
      <c r="M32" s="19"/>
      <c r="N32" s="19">
        <v>1412666</v>
      </c>
      <c r="O32" s="19"/>
      <c r="P32" s="19">
        <f t="shared" si="5"/>
        <v>7327973.1399999997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>
        <v>176773.25</v>
      </c>
      <c r="J34" s="13">
        <v>527669.49</v>
      </c>
      <c r="K34" s="13">
        <v>408993.84</v>
      </c>
      <c r="L34" s="13">
        <v>1260868.83</v>
      </c>
      <c r="M34" s="13">
        <v>191573</v>
      </c>
      <c r="N34" s="13">
        <v>212106.38</v>
      </c>
      <c r="O34" s="13"/>
      <c r="P34" s="19">
        <f>SUM(D34:O34)</f>
        <v>4175275.04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O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7"/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>
        <v>0</v>
      </c>
      <c r="J36" s="13">
        <v>0</v>
      </c>
      <c r="K36" s="13"/>
      <c r="L36" s="19"/>
      <c r="M36" s="19"/>
      <c r="N36" s="19"/>
      <c r="O36" s="13"/>
      <c r="P36" s="19">
        <f t="shared" ref="P36:P41" si="8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8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8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8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8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>
        <v>0</v>
      </c>
      <c r="J41" s="13">
        <v>0</v>
      </c>
      <c r="K41" s="19"/>
      <c r="L41" s="13"/>
      <c r="M41" s="13"/>
      <c r="N41" s="13"/>
      <c r="O41" s="13"/>
      <c r="P41" s="19">
        <f t="shared" si="8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>
        <v>0</v>
      </c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9">SUM(H44:H50)</f>
        <v>0</v>
      </c>
      <c r="I43" s="18">
        <f t="shared" si="9"/>
        <v>0</v>
      </c>
      <c r="J43" s="18">
        <f t="shared" si="9"/>
        <v>0</v>
      </c>
      <c r="K43" s="18">
        <f t="shared" si="9"/>
        <v>0</v>
      </c>
      <c r="L43" s="18">
        <f t="shared" si="9"/>
        <v>0</v>
      </c>
      <c r="M43" s="18">
        <f t="shared" si="9"/>
        <v>0</v>
      </c>
      <c r="N43" s="18">
        <f t="shared" si="9"/>
        <v>0</v>
      </c>
      <c r="O43" s="18">
        <f t="shared" si="9"/>
        <v>0</v>
      </c>
      <c r="P43" s="18">
        <f t="shared" si="9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0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0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0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0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0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0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0"/>
        <v>0</v>
      </c>
    </row>
    <row r="51" spans="1:16" ht="15" customHeight="1">
      <c r="A51" s="2" t="s">
        <v>28</v>
      </c>
      <c r="B51" s="18">
        <f t="shared" ref="B51:O51" si="11">SUM(B52:B60)</f>
        <v>39578460</v>
      </c>
      <c r="C51" s="18">
        <f t="shared" si="11"/>
        <v>0</v>
      </c>
      <c r="D51" s="18">
        <f t="shared" si="11"/>
        <v>0</v>
      </c>
      <c r="E51" s="18">
        <f t="shared" si="11"/>
        <v>766067.8</v>
      </c>
      <c r="F51" s="18">
        <f t="shared" si="11"/>
        <v>942120.5</v>
      </c>
      <c r="G51" s="18">
        <f t="shared" si="11"/>
        <v>1454995.5</v>
      </c>
      <c r="H51" s="18">
        <f>SUM(H52:H60)</f>
        <v>1928812.97</v>
      </c>
      <c r="I51" s="18">
        <f t="shared" si="11"/>
        <v>53096007.960000001</v>
      </c>
      <c r="J51" s="18">
        <f t="shared" si="11"/>
        <v>679182.56</v>
      </c>
      <c r="K51" s="18">
        <f t="shared" si="11"/>
        <v>66800.039999999994</v>
      </c>
      <c r="L51" s="18">
        <f t="shared" si="11"/>
        <v>0</v>
      </c>
      <c r="M51" s="18">
        <f t="shared" si="11"/>
        <v>0</v>
      </c>
      <c r="N51" s="18">
        <f t="shared" si="11"/>
        <v>0</v>
      </c>
      <c r="O51" s="18">
        <f t="shared" si="11"/>
        <v>0</v>
      </c>
      <c r="P51" s="18">
        <f>SUM(D51:O51)</f>
        <v>58933987.330000006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>
        <v>313507.96000000002</v>
      </c>
      <c r="J52" s="13">
        <v>159137.4</v>
      </c>
      <c r="K52" s="19">
        <v>66800.039999999994</v>
      </c>
      <c r="L52" s="13"/>
      <c r="M52" s="13"/>
      <c r="N52" s="13"/>
      <c r="O52" s="19"/>
      <c r="P52" s="19">
        <f>SUM(D52:O52)</f>
        <v>3313322.1699999995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>
        <v>0</v>
      </c>
      <c r="J53" s="19">
        <v>183568.16</v>
      </c>
      <c r="K53" s="19"/>
      <c r="L53" s="13"/>
      <c r="M53" s="13"/>
      <c r="N53" s="19"/>
      <c r="O53" s="19"/>
      <c r="P53" s="19">
        <f t="shared" ref="P53:P59" si="12">SUM(D53:O53)</f>
        <v>300045.96000000002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>
        <v>0</v>
      </c>
      <c r="J54" s="13">
        <v>71390</v>
      </c>
      <c r="K54" s="19"/>
      <c r="L54" s="13"/>
      <c r="M54" s="19"/>
      <c r="N54" s="19"/>
      <c r="O54" s="19"/>
      <c r="P54" s="19">
        <f t="shared" si="12"/>
        <v>71390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>
        <v>52782500</v>
      </c>
      <c r="J55" s="19"/>
      <c r="K55" s="19"/>
      <c r="L55" s="13"/>
      <c r="M55" s="13"/>
      <c r="N55" s="13"/>
      <c r="O55" s="19"/>
      <c r="P55" s="19">
        <f t="shared" si="12"/>
        <v>52782500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>
        <v>0</v>
      </c>
      <c r="J56" s="13"/>
      <c r="K56" s="19"/>
      <c r="L56" s="13"/>
      <c r="M56" s="19"/>
      <c r="N56" s="19"/>
      <c r="O56" s="19"/>
      <c r="P56" s="19">
        <f t="shared" si="12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>
        <v>0</v>
      </c>
      <c r="J57" s="13">
        <v>265087</v>
      </c>
      <c r="K57" s="19"/>
      <c r="L57" s="19"/>
      <c r="M57" s="13"/>
      <c r="N57" s="13"/>
      <c r="O57" s="19"/>
      <c r="P57" s="19">
        <f t="shared" si="12"/>
        <v>265087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2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>
        <v>0</v>
      </c>
      <c r="J59" s="13"/>
      <c r="K59" s="13"/>
      <c r="L59" s="13"/>
      <c r="M59" s="19"/>
      <c r="N59" s="13"/>
      <c r="O59" s="19"/>
      <c r="P59" s="19">
        <f t="shared" si="12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3">SUM(B62:B65)</f>
        <v>0</v>
      </c>
      <c r="C61" s="13">
        <f t="shared" si="13"/>
        <v>0</v>
      </c>
      <c r="D61" s="18">
        <f t="shared" si="13"/>
        <v>0</v>
      </c>
      <c r="E61" s="18">
        <f t="shared" si="13"/>
        <v>0</v>
      </c>
      <c r="F61" s="18">
        <f t="shared" si="13"/>
        <v>0</v>
      </c>
      <c r="G61" s="18">
        <f t="shared" si="13"/>
        <v>0</v>
      </c>
      <c r="H61" s="18">
        <f t="shared" ref="H61:O61" si="14">SUM(H62:H65)</f>
        <v>0</v>
      </c>
      <c r="I61" s="18">
        <f t="shared" si="14"/>
        <v>0</v>
      </c>
      <c r="J61" s="18">
        <f t="shared" si="14"/>
        <v>0</v>
      </c>
      <c r="K61" s="18">
        <f t="shared" si="14"/>
        <v>0</v>
      </c>
      <c r="L61" s="18">
        <f t="shared" si="14"/>
        <v>0</v>
      </c>
      <c r="M61" s="18">
        <f t="shared" si="14"/>
        <v>0</v>
      </c>
      <c r="N61" s="18">
        <f t="shared" si="14"/>
        <v>0</v>
      </c>
      <c r="O61" s="19">
        <f t="shared" si="14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5">SUM(B67:B68)</f>
        <v>0</v>
      </c>
      <c r="C66" s="13">
        <f t="shared" si="15"/>
        <v>0</v>
      </c>
      <c r="D66" s="18">
        <f t="shared" si="15"/>
        <v>0</v>
      </c>
      <c r="E66" s="18">
        <f t="shared" si="15"/>
        <v>0</v>
      </c>
      <c r="F66" s="18">
        <f t="shared" si="15"/>
        <v>0</v>
      </c>
      <c r="G66" s="18">
        <f t="shared" si="15"/>
        <v>0</v>
      </c>
      <c r="H66" s="18">
        <f t="shared" ref="H66:P66" si="16">SUM(H67:H68)</f>
        <v>0</v>
      </c>
      <c r="I66" s="18">
        <f t="shared" si="16"/>
        <v>0</v>
      </c>
      <c r="J66" s="18">
        <f t="shared" si="16"/>
        <v>0</v>
      </c>
      <c r="K66" s="18">
        <f t="shared" si="16"/>
        <v>0</v>
      </c>
      <c r="L66" s="18">
        <f t="shared" si="16"/>
        <v>0</v>
      </c>
      <c r="M66" s="18">
        <f t="shared" si="16"/>
        <v>0</v>
      </c>
      <c r="N66" s="18">
        <f t="shared" si="16"/>
        <v>0</v>
      </c>
      <c r="O66" s="18">
        <f t="shared" si="16"/>
        <v>0</v>
      </c>
      <c r="P66" s="18">
        <f t="shared" si="1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7">SUM(E70:E72)</f>
        <v>0</v>
      </c>
      <c r="F69" s="18">
        <f>SUM(F70:F72)</f>
        <v>0</v>
      </c>
      <c r="G69" s="18">
        <f>SUM(G70:G72)</f>
        <v>0</v>
      </c>
      <c r="H69" s="18">
        <f t="shared" si="17"/>
        <v>0</v>
      </c>
      <c r="I69" s="18">
        <f t="shared" si="17"/>
        <v>0</v>
      </c>
      <c r="J69" s="18">
        <f t="shared" si="17"/>
        <v>0</v>
      </c>
      <c r="K69" s="18">
        <f t="shared" si="17"/>
        <v>0</v>
      </c>
      <c r="L69" s="18">
        <f t="shared" si="17"/>
        <v>0</v>
      </c>
      <c r="M69" s="18">
        <f t="shared" si="17"/>
        <v>0</v>
      </c>
      <c r="N69" s="18">
        <f t="shared" si="1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8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8"/>
        <v>33898998.389999993</v>
      </c>
      <c r="I73" s="20">
        <f>SUM(I9:I72)/2</f>
        <v>102160223.26000001</v>
      </c>
      <c r="J73" s="20">
        <f t="shared" si="18"/>
        <v>48703336.760000005</v>
      </c>
      <c r="K73" s="20">
        <f t="shared" si="18"/>
        <v>36520964.920000009</v>
      </c>
      <c r="L73" s="20">
        <f t="shared" si="18"/>
        <v>38953300.169999994</v>
      </c>
      <c r="M73" s="20">
        <f t="shared" si="18"/>
        <v>49384559.730000004</v>
      </c>
      <c r="N73" s="20">
        <f t="shared" si="18"/>
        <v>59227316.109999999</v>
      </c>
      <c r="O73" s="20">
        <f t="shared" si="18"/>
        <v>0</v>
      </c>
      <c r="P73" s="18">
        <f>SUM(D73:O73)</f>
        <v>490226106.15000004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19">E73</f>
        <v>54406097.940000005</v>
      </c>
      <c r="F86" s="20">
        <f>F73</f>
        <v>37119476.879999988</v>
      </c>
      <c r="G86" s="20">
        <f>G73</f>
        <v>29851831.990000013</v>
      </c>
      <c r="H86" s="20">
        <f>H73</f>
        <v>33898998.389999993</v>
      </c>
      <c r="I86" s="20">
        <f>I73</f>
        <v>102160223.26000001</v>
      </c>
      <c r="J86" s="20">
        <f t="shared" si="19"/>
        <v>48703336.760000005</v>
      </c>
      <c r="K86" s="20">
        <f t="shared" si="19"/>
        <v>36520964.920000009</v>
      </c>
      <c r="L86" s="20">
        <f t="shared" si="19"/>
        <v>38953300.169999994</v>
      </c>
      <c r="M86" s="20">
        <f t="shared" si="19"/>
        <v>49384559.730000004</v>
      </c>
      <c r="N86" s="20">
        <f t="shared" si="19"/>
        <v>59227316.109999999</v>
      </c>
      <c r="O86" s="20">
        <f t="shared" si="19"/>
        <v>0</v>
      </c>
      <c r="P86" s="20">
        <f>SUM(D86:O86)</f>
        <v>490226106.15000004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dimension ref="A1:N57"/>
  <sheetViews>
    <sheetView tabSelected="1" workbookViewId="0">
      <selection activeCell="N91" sqref="N91"/>
    </sheetView>
  </sheetViews>
  <sheetFormatPr baseColWidth="10" defaultRowHeight="15"/>
  <cols>
    <col min="1" max="1" width="15.140625" bestFit="1" customWidth="1"/>
  </cols>
  <sheetData>
    <row r="1" spans="1:14">
      <c r="A1" s="27"/>
    </row>
    <row r="4" spans="1:14">
      <c r="A4" t="s">
        <v>109</v>
      </c>
    </row>
    <row r="10" spans="1:14">
      <c r="J10">
        <v>16876516.670000002</v>
      </c>
      <c r="K10">
        <v>19469230.25</v>
      </c>
      <c r="L10">
        <v>18023670.539999999</v>
      </c>
      <c r="M10">
        <v>18933050</v>
      </c>
      <c r="N10">
        <v>35902809.960000001</v>
      </c>
    </row>
    <row r="11" spans="1:14">
      <c r="J11">
        <v>1124618.8400000001</v>
      </c>
      <c r="K11">
        <v>1032425.11</v>
      </c>
      <c r="L11">
        <v>795035</v>
      </c>
      <c r="M11">
        <v>15728464.460000001</v>
      </c>
      <c r="N11">
        <v>1268823.33</v>
      </c>
    </row>
    <row r="14" spans="1:14">
      <c r="K14">
        <v>2622524.4500000002</v>
      </c>
      <c r="L14">
        <v>2841003.9</v>
      </c>
      <c r="M14">
        <v>2872921.59</v>
      </c>
      <c r="N14">
        <v>2905648.78</v>
      </c>
    </row>
    <row r="16" spans="1:14">
      <c r="J16">
        <v>2956266.26</v>
      </c>
      <c r="K16">
        <v>2223342.5</v>
      </c>
      <c r="L16">
        <v>2088120.44</v>
      </c>
      <c r="M16">
        <v>2348619</v>
      </c>
      <c r="N16">
        <v>2468008.0699999998</v>
      </c>
    </row>
    <row r="17" spans="10:14">
      <c r="J17">
        <v>16295946.32</v>
      </c>
      <c r="K17">
        <v>6740455</v>
      </c>
      <c r="L17">
        <v>5192989.6900000004</v>
      </c>
      <c r="M17">
        <v>810660</v>
      </c>
      <c r="N17">
        <v>10067311.460000001</v>
      </c>
    </row>
    <row r="18" spans="10:14">
      <c r="J18">
        <v>22350</v>
      </c>
      <c r="K18">
        <v>41200</v>
      </c>
      <c r="L18">
        <v>670157.6</v>
      </c>
      <c r="N18">
        <v>62900</v>
      </c>
    </row>
    <row r="19" spans="10:14">
      <c r="J19">
        <v>19551.099999999999</v>
      </c>
      <c r="K19">
        <v>21028</v>
      </c>
      <c r="L19">
        <v>319982.25</v>
      </c>
      <c r="M19">
        <v>16056</v>
      </c>
      <c r="N19">
        <v>239416.89</v>
      </c>
    </row>
    <row r="20" spans="10:14">
      <c r="J20">
        <v>1440627.8</v>
      </c>
      <c r="K20">
        <v>1731815.33</v>
      </c>
      <c r="L20">
        <v>3237810.74</v>
      </c>
      <c r="M20">
        <v>3379618.2</v>
      </c>
      <c r="N20">
        <v>2345919.0499999998</v>
      </c>
    </row>
    <row r="21" spans="10:14">
      <c r="J21">
        <v>622561.15</v>
      </c>
      <c r="K21">
        <v>302001.75</v>
      </c>
      <c r="L21">
        <v>330880.34999999998</v>
      </c>
      <c r="M21">
        <v>372346.43</v>
      </c>
      <c r="N21">
        <v>382520.41</v>
      </c>
    </row>
    <row r="22" spans="10:14">
      <c r="K22">
        <v>238124</v>
      </c>
      <c r="L22">
        <v>2373681.62</v>
      </c>
      <c r="M22">
        <v>1092520.21</v>
      </c>
      <c r="N22">
        <v>16434.990000000002</v>
      </c>
    </row>
    <row r="23" spans="10:14">
      <c r="J23">
        <v>1428648.37</v>
      </c>
      <c r="K23">
        <v>945585.05</v>
      </c>
      <c r="L23">
        <v>746124.55</v>
      </c>
      <c r="M23">
        <v>1149394</v>
      </c>
      <c r="N23">
        <v>1535891.15</v>
      </c>
    </row>
    <row r="24" spans="10:14">
      <c r="K24">
        <v>362864.58</v>
      </c>
      <c r="L24">
        <v>16523.87</v>
      </c>
      <c r="M24">
        <v>1448053.84</v>
      </c>
      <c r="N24">
        <v>15216.62</v>
      </c>
    </row>
    <row r="26" spans="10:14">
      <c r="J26">
        <v>269955.01</v>
      </c>
      <c r="K26">
        <v>14460</v>
      </c>
      <c r="L26">
        <v>176423.76</v>
      </c>
      <c r="M26">
        <v>12240</v>
      </c>
      <c r="N26">
        <v>61462.720000000001</v>
      </c>
    </row>
    <row r="27" spans="10:14">
      <c r="J27">
        <v>151040</v>
      </c>
      <c r="K27">
        <v>69030</v>
      </c>
      <c r="L27">
        <v>35400</v>
      </c>
      <c r="M27">
        <v>233640</v>
      </c>
      <c r="N27">
        <v>260491</v>
      </c>
    </row>
    <row r="28" spans="10:14">
      <c r="J28">
        <v>128974</v>
      </c>
      <c r="K28">
        <v>231085.02</v>
      </c>
      <c r="L28">
        <v>29246.35</v>
      </c>
      <c r="M28">
        <v>795403</v>
      </c>
      <c r="N28">
        <v>23048.35</v>
      </c>
    </row>
    <row r="29" spans="10:14">
      <c r="N29">
        <v>188.97</v>
      </c>
    </row>
    <row r="30" spans="10:14">
      <c r="L30">
        <v>2988.82</v>
      </c>
      <c r="N30">
        <v>2625</v>
      </c>
    </row>
    <row r="31" spans="10:14">
      <c r="L31">
        <v>521149.72</v>
      </c>
      <c r="N31">
        <v>43826.98</v>
      </c>
    </row>
    <row r="32" spans="10:14">
      <c r="J32">
        <v>3600000</v>
      </c>
      <c r="L32">
        <v>291242.14</v>
      </c>
      <c r="N32">
        <v>1412666</v>
      </c>
    </row>
    <row r="34" spans="10:14">
      <c r="J34">
        <v>527669.49</v>
      </c>
      <c r="K34">
        <v>408993.84</v>
      </c>
      <c r="L34">
        <v>1260868.83</v>
      </c>
      <c r="M34">
        <v>191573</v>
      </c>
      <c r="N34">
        <v>212106.38</v>
      </c>
    </row>
    <row r="52" spans="10:11">
      <c r="J52">
        <v>159137.4</v>
      </c>
      <c r="K52">
        <v>66800.039999999994</v>
      </c>
    </row>
    <row r="53" spans="10:11">
      <c r="J53">
        <v>183568.16</v>
      </c>
    </row>
    <row r="54" spans="10:11">
      <c r="J54">
        <v>71390</v>
      </c>
    </row>
    <row r="57" spans="10:11">
      <c r="J57">
        <v>265087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2025-09-11T14:27:58Z</cp:lastPrinted>
  <dcterms:created xsi:type="dcterms:W3CDTF">2018-04-17T18:57:16Z</dcterms:created>
  <dcterms:modified xsi:type="dcterms:W3CDTF">2025-12-11T19:28:52Z</dcterms:modified>
</cp:coreProperties>
</file>